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802" activeTab="1"/>
  </bookViews>
  <sheets>
    <sheet name="график" sheetId="1" r:id="rId1"/>
    <sheet name="план" sheetId="2" r:id="rId2"/>
    <sheet name="Проверка" sheetId="3" r:id="rId3"/>
  </sheets>
  <definedNames>
    <definedName name="_xlnm.Print_Titles" localSheetId="1">'план'!$2:$5</definedName>
    <definedName name="_xlnm.Print_Area" localSheetId="1">'план'!$A$1:$AN$134</definedName>
  </definedNames>
  <calcPr fullCalcOnLoad="1"/>
</workbook>
</file>

<file path=xl/sharedStrings.xml><?xml version="1.0" encoding="utf-8"?>
<sst xmlns="http://schemas.openxmlformats.org/spreadsheetml/2006/main" count="566" uniqueCount="355">
  <si>
    <t>III. План учебного процесса</t>
  </si>
  <si>
    <t>Зачет</t>
  </si>
  <si>
    <t>Распределение по семестрам</t>
  </si>
  <si>
    <t>Из них</t>
  </si>
  <si>
    <t>Практи-ческие занятия</t>
  </si>
  <si>
    <t>Лабора-торные работы и деловые игры</t>
  </si>
  <si>
    <t>Семи-нары</t>
  </si>
  <si>
    <t>в том числе</t>
  </si>
  <si>
    <t>Самос-тоятель-ная работа</t>
  </si>
  <si>
    <t>Лек-ции</t>
  </si>
  <si>
    <t>Экза-мен</t>
  </si>
  <si>
    <t>ИТОГО по циклу ГСЭ</t>
  </si>
  <si>
    <t>№ п/п</t>
  </si>
  <si>
    <t>Б.1</t>
  </si>
  <si>
    <t>ГУМАНИТАРНЫЙ, СОЦИАЛЬНЫЙ И ЭКОНОМИЧЕСКИЙ ЦИКЛ</t>
  </si>
  <si>
    <t>Базовая часть</t>
  </si>
  <si>
    <t>Общая, в зач. ед.</t>
  </si>
  <si>
    <t>Всего, в часах</t>
  </si>
  <si>
    <t>Дисциплины по выбору студента</t>
  </si>
  <si>
    <t>Трудоемкость</t>
  </si>
  <si>
    <t>Наименование циклов, разделов ООП, модулей, дисциплин, практик</t>
  </si>
  <si>
    <t xml:space="preserve">История </t>
  </si>
  <si>
    <t>Философия</t>
  </si>
  <si>
    <t>Иностранный язык</t>
  </si>
  <si>
    <t>Вариативная часть (в том числе дисциплины по выбору)</t>
  </si>
  <si>
    <t>I курс</t>
  </si>
  <si>
    <t>II курс</t>
  </si>
  <si>
    <t>III курс</t>
  </si>
  <si>
    <t>IV курс</t>
  </si>
  <si>
    <t>Б.2</t>
  </si>
  <si>
    <t>МАТЕМАТИЧЕСКИЙ И ЕСТЕСТВЕННОНАУЧНЫЙ ЦИКЛ</t>
  </si>
  <si>
    <t>ИТОГО по циклу МЕ</t>
  </si>
  <si>
    <t>Б.3</t>
  </si>
  <si>
    <t>ПРОФЕССИОНАЛЬНЫЙ ЦИКЛ</t>
  </si>
  <si>
    <t>Безопасность жизнедеятельности</t>
  </si>
  <si>
    <t>Б.4</t>
  </si>
  <si>
    <t>ФИЗИЧЕСКАЯ КУЛЬТУРА</t>
  </si>
  <si>
    <t>Б.5</t>
  </si>
  <si>
    <t>УЧЕБНАЯ И ПРОИЗВОДСТВЕННАЯ ПРАКТИКИ</t>
  </si>
  <si>
    <t xml:space="preserve">Форма промежуточной аттестации </t>
  </si>
  <si>
    <t>Итого по практикам</t>
  </si>
  <si>
    <t>ИТОГОВАЯ ГОСУДАРСТВЕННАЯ АТТЕСТАЦИЯ</t>
  </si>
  <si>
    <t>Итого по ИГА</t>
  </si>
  <si>
    <t>Б.6</t>
  </si>
  <si>
    <t>ИТОГО ПО ВСЕМ ЦИКЛАМ</t>
  </si>
  <si>
    <t xml:space="preserve">ИТОГО по профессиональному циклу </t>
  </si>
  <si>
    <t>Государственное образовательное учреждение высшего профессионального образования</t>
  </si>
  <si>
    <t>"САНКТ-ПЕТЕРБУРГСКИЙ ГОСУДАРСТВЕННЫЙ ИНЖЕНЕРНО-ЭКОНОМИЧЕСКИЙ УНИВЕРСИТЕТ"</t>
  </si>
  <si>
    <t>У Т В Е Р Ж Д А Ю</t>
  </si>
  <si>
    <t>Ректор Университета, профессор</t>
  </si>
  <si>
    <t>________________О.В. Гончарук</t>
  </si>
  <si>
    <t>высшего профессионального образования</t>
  </si>
  <si>
    <t>"________"_____________20___г</t>
  </si>
  <si>
    <t>Направление подготовки</t>
  </si>
  <si>
    <t xml:space="preserve">Квалификация </t>
  </si>
  <si>
    <t>бакалавр</t>
  </si>
  <si>
    <t>Срок обучения</t>
  </si>
  <si>
    <t xml:space="preserve">II. Сводные данные по бюджету </t>
  </si>
  <si>
    <t>I. График учебного процесса</t>
  </si>
  <si>
    <t>времени (в неделях)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</si>
  <si>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</si>
  <si>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</si>
  <si>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</si>
  <si>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</si>
  <si>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</si>
  <si>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</si>
  <si>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</si>
  <si>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</si>
  <si>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</si>
  <si>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</si>
  <si>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</si>
  <si>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</si>
  <si>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</si>
  <si>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каникулы</t>
  </si>
  <si>
    <t>отпуск</t>
  </si>
  <si>
    <t>ВСЕГО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</si>
  <si>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</si>
  <si>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</si>
  <si>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</si>
  <si>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</si>
  <si>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</si>
  <si>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</si>
  <si>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</si>
  <si>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</si>
  <si>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</si>
  <si>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теоретическое обучение</t>
  </si>
  <si>
    <t>XI</t>
  </si>
  <si>
    <t>V</t>
  </si>
  <si>
    <t>VIII</t>
  </si>
  <si>
    <t>нед.</t>
  </si>
  <si>
    <t>::</t>
  </si>
  <si>
    <t>#</t>
  </si>
  <si>
    <t>Х</t>
  </si>
  <si>
    <t>А</t>
  </si>
  <si>
    <t>Итоговая государственная</t>
  </si>
  <si>
    <t>Обозначения:</t>
  </si>
  <si>
    <t>аттестация, включая</t>
  </si>
  <si>
    <t>подготовку и защиту</t>
  </si>
  <si>
    <t>Практики</t>
  </si>
  <si>
    <t>выпускной квалификационной</t>
  </si>
  <si>
    <t>Каникулы</t>
  </si>
  <si>
    <t>сессии</t>
  </si>
  <si>
    <t>работы бакалавра</t>
  </si>
  <si>
    <r>
      <t>РАБОЧИЙ УЧЕБНЫЙ ПЛАН</t>
    </r>
    <r>
      <rPr>
        <sz val="12"/>
        <rFont val="Arial Cyr"/>
        <family val="0"/>
      </rPr>
      <t xml:space="preserve"> </t>
    </r>
  </si>
  <si>
    <t>Русский язык и культура речи</t>
  </si>
  <si>
    <t>Маркетинг</t>
  </si>
  <si>
    <t>Политология</t>
  </si>
  <si>
    <t>Культурология</t>
  </si>
  <si>
    <t xml:space="preserve">Междисциплинарный экзамен по направлению подготовки </t>
  </si>
  <si>
    <t>Подготовка и защита выпускной квалификационной работы</t>
  </si>
  <si>
    <t>Б.1.Б.01</t>
  </si>
  <si>
    <t>Б.1.Б.02</t>
  </si>
  <si>
    <t>Б.1.Б.03</t>
  </si>
  <si>
    <t>Б.1.Б.04</t>
  </si>
  <si>
    <t>Б.1.Б.05</t>
  </si>
  <si>
    <t>Б.1.В.01</t>
  </si>
  <si>
    <t>Б.1.Б.00</t>
  </si>
  <si>
    <t>Б.1.В.00</t>
  </si>
  <si>
    <t>Б.2.Б.00</t>
  </si>
  <si>
    <t>Б.2.Б.01</t>
  </si>
  <si>
    <t>Б.2.Б.02</t>
  </si>
  <si>
    <t>Б.2.Б.03</t>
  </si>
  <si>
    <t>Б.2.Б.04</t>
  </si>
  <si>
    <t>Б.2.В.00</t>
  </si>
  <si>
    <t>Б.3.Б.00</t>
  </si>
  <si>
    <t>Б.3.Б.01</t>
  </si>
  <si>
    <t>Б.3.Б.02</t>
  </si>
  <si>
    <t>Б.3.Б.03</t>
  </si>
  <si>
    <t>Б.3.Б.04</t>
  </si>
  <si>
    <t>Б.3.Б.05</t>
  </si>
  <si>
    <t>Б.3.Б.06</t>
  </si>
  <si>
    <t>Б.3.Б.07</t>
  </si>
  <si>
    <t>Б.3.Б.08</t>
  </si>
  <si>
    <t>Б.3.Б.09</t>
  </si>
  <si>
    <t>Б.3.Б.10</t>
  </si>
  <si>
    <t>Б.3.Б.11</t>
  </si>
  <si>
    <t>Б.5.01</t>
  </si>
  <si>
    <t>Б.5.02</t>
  </si>
  <si>
    <t>Б.3.В.00</t>
  </si>
  <si>
    <t>производственная и/или</t>
  </si>
  <si>
    <t>научно-исследовательская</t>
  </si>
  <si>
    <t>работа</t>
  </si>
  <si>
    <t>Учебные циклы</t>
  </si>
  <si>
    <t>Разделы</t>
  </si>
  <si>
    <t>произ пр-ка и/или НИР</t>
  </si>
  <si>
    <t>экзаменационные</t>
  </si>
  <si>
    <t>Б.1.В.03</t>
  </si>
  <si>
    <t>Б.1.В.04</t>
  </si>
  <si>
    <t>Б.1.В.05</t>
  </si>
  <si>
    <t>Б.1.В.06</t>
  </si>
  <si>
    <t>Б.1.В.07</t>
  </si>
  <si>
    <t>Профильная (обязательная) часть</t>
  </si>
  <si>
    <t>Б.2.В.01</t>
  </si>
  <si>
    <t>Б.2.В.02</t>
  </si>
  <si>
    <t>Б.2.В.03</t>
  </si>
  <si>
    <t>Б.2.В.04</t>
  </si>
  <si>
    <t>Б.2.В.05</t>
  </si>
  <si>
    <t>Б.2.В.06</t>
  </si>
  <si>
    <t>Б.6.1</t>
  </si>
  <si>
    <t>Б.6.2</t>
  </si>
  <si>
    <t>Разработан в соответствии с Федеральным государственным образовательным стандартом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</si>
  <si>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</si>
  <si>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</si>
  <si>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</si>
  <si>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</si>
  <si>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</si>
  <si>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</si>
  <si>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</si>
  <si>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</si>
  <si>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Фактически</t>
  </si>
  <si>
    <t>Проверка годового значения трудоемкости, з.е.</t>
  </si>
  <si>
    <t xml:space="preserve">1 курс </t>
  </si>
  <si>
    <t xml:space="preserve">2 курс </t>
  </si>
  <si>
    <t xml:space="preserve">3 курс </t>
  </si>
  <si>
    <t xml:space="preserve">4 курс </t>
  </si>
  <si>
    <t>Дисциплины</t>
  </si>
  <si>
    <t>Физкульт.</t>
  </si>
  <si>
    <t>Итог.атт.</t>
  </si>
  <si>
    <t>итого</t>
  </si>
  <si>
    <t xml:space="preserve">Проверка требования к доли лекционных занятий </t>
  </si>
  <si>
    <t>Должно быть не более 50%</t>
  </si>
  <si>
    <t>Цикл ГСЭ</t>
  </si>
  <si>
    <t>Цикл МЕ</t>
  </si>
  <si>
    <t>Цикл Проф.</t>
  </si>
  <si>
    <t>Итого</t>
  </si>
  <si>
    <t xml:space="preserve">Проверка доли дисциплин по выбору </t>
  </si>
  <si>
    <t>Должно быть не менее 1/3 вариативной части</t>
  </si>
  <si>
    <t>Проверка количества экзаменов в семестре</t>
  </si>
  <si>
    <t>Максимум 10 за учебный год</t>
  </si>
  <si>
    <t>осень</t>
  </si>
  <si>
    <t>весна</t>
  </si>
  <si>
    <t>Всего</t>
  </si>
  <si>
    <t>Количество ЭКЗАМЕНОВ</t>
  </si>
  <si>
    <t>Количество ЗАЧЕТОВ С ОЦЕНКОЙ</t>
  </si>
  <si>
    <t>Количество ЗАЧЕТОВ</t>
  </si>
  <si>
    <t>Количество КУРСОВЫХ РАБОТ</t>
  </si>
  <si>
    <t>Ознакомительная практика</t>
  </si>
  <si>
    <t>Б.5.03</t>
  </si>
  <si>
    <t>Б.5.04</t>
  </si>
  <si>
    <t>Б.5.05</t>
  </si>
  <si>
    <t>Количество КУРСОВЫХ ПРОЕКТОВ</t>
  </si>
  <si>
    <t>Б.3.В.01</t>
  </si>
  <si>
    <t>Б.3.В.02</t>
  </si>
  <si>
    <t>Б.3.В.03</t>
  </si>
  <si>
    <t>Б.3.В.04</t>
  </si>
  <si>
    <t>Б.3.В.05</t>
  </si>
  <si>
    <t>Б.3.В.12</t>
  </si>
  <si>
    <t>Б.3.В.13</t>
  </si>
  <si>
    <t>Б.3.В.14</t>
  </si>
  <si>
    <t>Б.3.В.15</t>
  </si>
  <si>
    <t>Б.3.В.16</t>
  </si>
  <si>
    <t>Б.3.В.17</t>
  </si>
  <si>
    <t>Б.3.В.18</t>
  </si>
  <si>
    <t>Проверка количества зачетов в семестре</t>
  </si>
  <si>
    <t>Максимум 12 за учебный год</t>
  </si>
  <si>
    <t>Б.3.В.06</t>
  </si>
  <si>
    <t>Б.3.В.07</t>
  </si>
  <si>
    <t>Б.3.В.08</t>
  </si>
  <si>
    <t>Б.3.В.09</t>
  </si>
  <si>
    <t>Б.3.В.10</t>
  </si>
  <si>
    <t>Б.3.В.11</t>
  </si>
  <si>
    <t>ВНОСИТ:</t>
  </si>
  <si>
    <t>УЧЕБНЫЙ ПЛАН СООТВЕТСТВУЕТ</t>
  </si>
  <si>
    <t>УСТАНОВЛЕННЫМ ТРЕБОВАНИЯМ</t>
  </si>
  <si>
    <t>Проректор по учебной работе</t>
  </si>
  <si>
    <t>ОДОБРЕНО:</t>
  </si>
  <si>
    <t>"_____"_________________________20___ г.</t>
  </si>
  <si>
    <t>"_____"_______________________20___ г., протокол № ______</t>
  </si>
  <si>
    <t>Научно-методическим советом Университета</t>
  </si>
  <si>
    <t>Председатель НМСУ_____________________В.И. Малюк</t>
  </si>
  <si>
    <t>Б.3.В.19</t>
  </si>
  <si>
    <t>Б.3.В.20</t>
  </si>
  <si>
    <t>Б.3.В.21</t>
  </si>
  <si>
    <t>Б.3.В.22</t>
  </si>
  <si>
    <t>Б.3.В.23</t>
  </si>
  <si>
    <t>Б.1.В.02</t>
  </si>
  <si>
    <t>1-6</t>
  </si>
  <si>
    <t>______________________________ Н.А. Каморджанова</t>
  </si>
  <si>
    <t>Аудитор-ные заня-тия</t>
  </si>
  <si>
    <r>
      <t>Примечание.</t>
    </r>
    <r>
      <rPr>
        <sz val="10"/>
        <rFont val="Arial Cyr"/>
        <family val="2"/>
      </rPr>
      <t xml:space="preserve"> Учебная нагрузка по практикам составляет 36 часов в неделю.</t>
    </r>
  </si>
  <si>
    <t>ИТОГО ПО УЧЕБНЫМ ЦИКЛАМ</t>
  </si>
  <si>
    <t>ЗАОЧНАЯ ФОРМА ОБУЧЕНИЯ</t>
  </si>
  <si>
    <t>учебная практика</t>
  </si>
  <si>
    <t>итоговая государственная аттестация</t>
  </si>
  <si>
    <t>У</t>
  </si>
  <si>
    <t>Установочная</t>
  </si>
  <si>
    <t>Самостоятельная</t>
  </si>
  <si>
    <t>неделя</t>
  </si>
  <si>
    <t>работа (в период</t>
  </si>
  <si>
    <t>учебная</t>
  </si>
  <si>
    <t>теоретического</t>
  </si>
  <si>
    <t>обучения)</t>
  </si>
  <si>
    <t>4 года 8 месяцев</t>
  </si>
  <si>
    <t>АЗ</t>
  </si>
  <si>
    <t>СР</t>
  </si>
  <si>
    <t>АЗ-1</t>
  </si>
  <si>
    <r>
      <t>АЗ</t>
    </r>
    <r>
      <rPr>
        <vertAlign val="superscript"/>
        <sz val="10"/>
        <rFont val="Arial Cyr"/>
        <family val="0"/>
      </rPr>
      <t>1</t>
    </r>
  </si>
  <si>
    <r>
      <t>АЗ-1</t>
    </r>
    <r>
      <rPr>
        <vertAlign val="superscript"/>
        <sz val="10"/>
        <rFont val="Arial Cyr"/>
        <family val="0"/>
      </rPr>
      <t>2</t>
    </r>
  </si>
  <si>
    <t>У - установочная неделя</t>
  </si>
  <si>
    <t>V курс</t>
  </si>
  <si>
    <t>Зачет с оценкой</t>
  </si>
  <si>
    <t>Кол-во конт раб.</t>
  </si>
  <si>
    <t>9 семестр</t>
  </si>
  <si>
    <t>Минимально</t>
  </si>
  <si>
    <t>Максимально</t>
  </si>
  <si>
    <t>Проверка аудиторной нагрузки</t>
  </si>
  <si>
    <t>10 семестр</t>
  </si>
  <si>
    <t xml:space="preserve">5 курс </t>
  </si>
  <si>
    <t>Необходимо придерживаться 50 кредитам на курсе (+ - 5)!</t>
  </si>
  <si>
    <t>Профиль подготовки</t>
  </si>
  <si>
    <t>Отраслевая специализация</t>
  </si>
  <si>
    <t>080100 "Экономика"</t>
  </si>
  <si>
    <t>Лабораторно-</t>
  </si>
  <si>
    <t>зачетно-</t>
  </si>
  <si>
    <t>лабораторно-зачетно-экзаменационные сессии</t>
  </si>
  <si>
    <t>Б.1.Б.06</t>
  </si>
  <si>
    <t>Математический анализ</t>
  </si>
  <si>
    <t>Теория вероятностей и математическая статистика</t>
  </si>
  <si>
    <t>Линейная алгебра</t>
  </si>
  <si>
    <t>Право</t>
  </si>
  <si>
    <t>Макроэкономика</t>
  </si>
  <si>
    <t>Микроэкономика</t>
  </si>
  <si>
    <t>Эконометрика</t>
  </si>
  <si>
    <t>Статистика</t>
  </si>
  <si>
    <t>Бухгалтерский учет и анализ</t>
  </si>
  <si>
    <t>Менеджмент</t>
  </si>
  <si>
    <t>Мировая экономика и международные отношения</t>
  </si>
  <si>
    <t>Финансы</t>
  </si>
  <si>
    <t>Б.3.Б.12</t>
  </si>
  <si>
    <t>Б.3.Б.13</t>
  </si>
  <si>
    <t>Деловая этика</t>
  </si>
  <si>
    <t>Психология</t>
  </si>
  <si>
    <t xml:space="preserve">Гражданское право </t>
  </si>
  <si>
    <t>Финансовое право</t>
  </si>
  <si>
    <t xml:space="preserve">История банковского дела </t>
  </si>
  <si>
    <t>История предпринимательства в России</t>
  </si>
  <si>
    <t>Б.1.В.08</t>
  </si>
  <si>
    <t>Б.1.В.09</t>
  </si>
  <si>
    <t>Корпоративная и социальная ответственность</t>
  </si>
  <si>
    <t xml:space="preserve">Социология и психология управления </t>
  </si>
  <si>
    <t>Методы оптимальных решений</t>
  </si>
  <si>
    <t>Информационные технологии в экономике</t>
  </si>
  <si>
    <t>Теория игр</t>
  </si>
  <si>
    <t xml:space="preserve">Экономико-математические методы </t>
  </si>
  <si>
    <t xml:space="preserve">Финансовая математика </t>
  </si>
  <si>
    <t xml:space="preserve">Компьютерные сети </t>
  </si>
  <si>
    <t xml:space="preserve">Финансовая статистика </t>
  </si>
  <si>
    <t>Деньги, кредит, банки</t>
  </si>
  <si>
    <t>История экономических учений</t>
  </si>
  <si>
    <t>Корпоративные финансы</t>
  </si>
  <si>
    <t>Налоги и налогообложение</t>
  </si>
  <si>
    <t>Экономический анализ</t>
  </si>
  <si>
    <t>Инвестиции</t>
  </si>
  <si>
    <t xml:space="preserve">Финансовые рынки и институты </t>
  </si>
  <si>
    <t>Организация деятельности коммерческого банка</t>
  </si>
  <si>
    <t>Финансовый менеджмент</t>
  </si>
  <si>
    <t>Государственные и муниципальные финансы</t>
  </si>
  <si>
    <t>Страхование</t>
  </si>
  <si>
    <t>Управление денежными потоками</t>
  </si>
  <si>
    <t>Оценка бизнеса</t>
  </si>
  <si>
    <t>Управление финансовыми рисками</t>
  </si>
  <si>
    <t xml:space="preserve">Актуальные вопросы экономики, управления и финансов </t>
  </si>
  <si>
    <t>Управленческий учет</t>
  </si>
  <si>
    <t>Финансовый учет</t>
  </si>
  <si>
    <t>Валютные операции и валютное регулирование</t>
  </si>
  <si>
    <t>Атикризисное управление</t>
  </si>
  <si>
    <t>Банковские услуги</t>
  </si>
  <si>
    <t>Банковские операции</t>
  </si>
  <si>
    <t xml:space="preserve">Рынок ценных  бумаг </t>
  </si>
  <si>
    <t>Финансовый менеджмент в инвестиционных фондах</t>
  </si>
  <si>
    <t>Инновационный менеджмент</t>
  </si>
  <si>
    <t>Планирование и прогнозирование в условиях рынка</t>
  </si>
  <si>
    <t>Банковский маркетинг</t>
  </si>
  <si>
    <t>Б.3.В.24</t>
  </si>
  <si>
    <t>Современные банковские технологии</t>
  </si>
  <si>
    <t>Учебная практика по деловому этикету</t>
  </si>
  <si>
    <t>Научно-исследовательская работа по дисциплине "Финансы"</t>
  </si>
  <si>
    <t>Производственная практика по экономике</t>
  </si>
  <si>
    <t>Научно-исследовательская работа по дисциплине "Актуальные вопросы экономики, управления и финансов"</t>
  </si>
  <si>
    <t>Системный анализ</t>
  </si>
  <si>
    <t xml:space="preserve">Финансы и кредит </t>
  </si>
  <si>
    <t>4</t>
  </si>
  <si>
    <t>1</t>
  </si>
  <si>
    <t>3</t>
  </si>
  <si>
    <r>
      <t>АЗ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 xml:space="preserve"> - аудиторные занятия текущего курса</t>
    </r>
  </si>
  <si>
    <r>
      <t>АЗ-1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установочные занятия по дисциплинам следующего семестра</t>
    </r>
  </si>
  <si>
    <t xml:space="preserve"> Филиал в г. Кизляре</t>
  </si>
  <si>
    <t>приказ № 747 от 21 декабря 2009 года   на основании</t>
  </si>
  <si>
    <t>рабочего учебного плана ГОУ ВПО СПбГИЭУ</t>
  </si>
  <si>
    <t>Филиал ГОУ ВПО СПбГИЭУ в г. Кизляре</t>
  </si>
  <si>
    <t>Директор______________________________  Р.Н. Нагиев</t>
  </si>
  <si>
    <t>Кафедра финансов и банковского дела</t>
  </si>
  <si>
    <t>Заведующий кафедрой</t>
  </si>
  <si>
    <t>_________________О.В. Гончарук</t>
  </si>
  <si>
    <r>
      <t>" ______  "_______________________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>20_____ г.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</si>
</sst>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0"/>
    <numFmt numFmtId="177" formatCode="0.0;[Red]0.0"/>
    <numFmt numFmtId="178" formatCode="0.00;[Red]0.00"/>
    <numFmt numFmtId="179" formatCode="0.000;[Red]0.000"/>
    <numFmt numFmtId="180" formatCode="0.0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i/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7"/>
      <name val="Arial Cyr"/>
      <family val="0"/>
    </font>
    <font>
      <sz val="7"/>
      <name val="Arial Cyr"/>
      <family val="0"/>
    </font>
    <font>
      <i/>
      <sz val="7"/>
      <name val="Arial Cyr"/>
      <family val="0"/>
    </font>
    <font>
      <b/>
      <sz val="8"/>
      <name val="Arial Cyr"/>
      <family val="0"/>
    </font>
    <font>
      <b/>
      <i/>
      <sz val="10"/>
      <color indexed="10"/>
      <name val="Arial Cyr"/>
      <family val="0"/>
    </font>
    <font>
      <b/>
      <i/>
      <sz val="10"/>
      <color indexed="58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vertAlign val="superscript"/>
      <sz val="10"/>
      <name val="Arial Cyr"/>
      <family val="0"/>
    </font>
    <font>
      <sz val="9.5"/>
      <name val="Arial Cyr"/>
      <family val="0"/>
    </font>
    <font>
      <sz val="10"/>
      <color indexed="8"/>
      <name val="Arial Cyr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7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6" fillId="0" borderId="18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Continuous"/>
    </xf>
    <xf numFmtId="49" fontId="26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Continuous"/>
    </xf>
    <xf numFmtId="0" fontId="29" fillId="0" borderId="0" xfId="0" applyFont="1" applyAlignment="1">
      <alignment/>
    </xf>
    <xf numFmtId="0" fontId="2" fillId="0" borderId="0" xfId="0" applyFont="1" applyAlignment="1">
      <alignment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1" fillId="0" borderId="29" xfId="0" applyFont="1" applyBorder="1" applyAlignment="1">
      <alignment vertical="center"/>
    </xf>
    <xf numFmtId="0" fontId="31" fillId="0" borderId="13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0" fillId="24" borderId="31" xfId="0" applyFont="1" applyFill="1" applyBorder="1" applyAlignment="1">
      <alignment horizontal="center"/>
    </xf>
    <xf numFmtId="0" fontId="30" fillId="0" borderId="32" xfId="0" applyFont="1" applyFill="1" applyBorder="1" applyAlignment="1">
      <alignment/>
    </xf>
    <xf numFmtId="0" fontId="30" fillId="0" borderId="32" xfId="0" applyNumberFormat="1" applyFont="1" applyFill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38" xfId="0" applyFont="1" applyFill="1" applyBorder="1" applyAlignment="1">
      <alignment/>
    </xf>
    <xf numFmtId="0" fontId="30" fillId="0" borderId="27" xfId="0" applyNumberFormat="1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0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30" fillId="0" borderId="36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30" fillId="0" borderId="16" xfId="0" applyFont="1" applyBorder="1" applyAlignment="1">
      <alignment horizontal="center"/>
    </xf>
    <xf numFmtId="0" fontId="30" fillId="0" borderId="19" xfId="0" applyFont="1" applyFill="1" applyBorder="1" applyAlignment="1">
      <alignment/>
    </xf>
    <xf numFmtId="0" fontId="30" fillId="0" borderId="19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6" xfId="0" applyFont="1" applyFill="1" applyBorder="1" applyAlignment="1">
      <alignment/>
    </xf>
    <xf numFmtId="0" fontId="30" fillId="0" borderId="43" xfId="0" applyFont="1" applyBorder="1" applyAlignment="1">
      <alignment horizontal="center"/>
    </xf>
    <xf numFmtId="0" fontId="30" fillId="0" borderId="4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5" fillId="0" borderId="0" xfId="0" applyFont="1" applyAlignment="1">
      <alignment/>
    </xf>
    <xf numFmtId="0" fontId="33" fillId="0" borderId="0" xfId="0" applyFont="1" applyAlignment="1">
      <alignment/>
    </xf>
    <xf numFmtId="180" fontId="34" fillId="0" borderId="36" xfId="0" applyNumberFormat="1" applyFont="1" applyBorder="1" applyAlignment="1">
      <alignment/>
    </xf>
    <xf numFmtId="181" fontId="0" fillId="0" borderId="36" xfId="55" applyNumberFormat="1" applyFont="1" applyBorder="1" applyAlignment="1">
      <alignment/>
    </xf>
    <xf numFmtId="2" fontId="34" fillId="0" borderId="0" xfId="0" applyNumberFormat="1" applyFont="1" applyAlignment="1">
      <alignment/>
    </xf>
    <xf numFmtId="0" fontId="6" fillId="0" borderId="4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/>
      <protection locked="0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55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/>
    </xf>
    <xf numFmtId="0" fontId="5" fillId="0" borderId="56" xfId="0" applyNumberFormat="1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180" fontId="0" fillId="0" borderId="36" xfId="0" applyNumberFormat="1" applyBorder="1" applyAlignment="1">
      <alignment/>
    </xf>
    <xf numFmtId="180" fontId="5" fillId="0" borderId="36" xfId="0" applyNumberFormat="1" applyFont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0" fillId="24" borderId="19" xfId="0" applyFont="1" applyFill="1" applyBorder="1" applyAlignment="1">
      <alignment/>
    </xf>
    <xf numFmtId="0" fontId="29" fillId="0" borderId="19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30" fillId="0" borderId="60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0" fontId="5" fillId="0" borderId="61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56" xfId="0" applyNumberFormat="1" applyFont="1" applyFill="1" applyBorder="1" applyAlignment="1" applyProtection="1">
      <alignment horizontal="center" vertical="center"/>
      <protection locked="0"/>
    </xf>
    <xf numFmtId="0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80" fontId="6" fillId="0" borderId="29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25" fillId="0" borderId="18" xfId="0" applyFont="1" applyBorder="1" applyAlignment="1">
      <alignment horizontal="centerContinuous"/>
    </xf>
    <xf numFmtId="0" fontId="0" fillId="0" borderId="36" xfId="0" applyBorder="1" applyAlignment="1">
      <alignment horizontal="center"/>
    </xf>
    <xf numFmtId="0" fontId="6" fillId="0" borderId="48" xfId="0" applyFont="1" applyFill="1" applyBorder="1" applyAlignment="1">
      <alignment horizontal="center" vertical="center"/>
    </xf>
    <xf numFmtId="0" fontId="5" fillId="0" borderId="66" xfId="0" applyNumberFormat="1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>
      <alignment horizontal="center" vertical="center"/>
    </xf>
    <xf numFmtId="0" fontId="5" fillId="0" borderId="68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49" fontId="0" fillId="0" borderId="36" xfId="0" applyNumberForma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69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NumberFormat="1" applyFont="1" applyFill="1" applyBorder="1" applyAlignment="1" applyProtection="1">
      <alignment horizontal="center" vertical="center"/>
      <protection locked="0"/>
    </xf>
    <xf numFmtId="0" fontId="26" fillId="0" borderId="18" xfId="0" applyFont="1" applyBorder="1" applyAlignment="1">
      <alignment horizontal="centerContinuous"/>
    </xf>
    <xf numFmtId="0" fontId="26" fillId="0" borderId="18" xfId="0" applyFont="1" applyBorder="1" applyAlignment="1">
      <alignment horizontal="left"/>
    </xf>
    <xf numFmtId="0" fontId="0" fillId="0" borderId="3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57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59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>
      <alignment horizontal="center" vertical="center"/>
    </xf>
    <xf numFmtId="0" fontId="0" fillId="0" borderId="72" xfId="0" applyNumberFormat="1" applyFont="1" applyFill="1" applyBorder="1" applyAlignment="1">
      <alignment horizontal="center" vertical="center"/>
    </xf>
    <xf numFmtId="0" fontId="0" fillId="0" borderId="65" xfId="0" applyNumberFormat="1" applyFont="1" applyFill="1" applyBorder="1" applyAlignment="1">
      <alignment horizontal="center" vertical="center"/>
    </xf>
    <xf numFmtId="0" fontId="0" fillId="0" borderId="61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61" xfId="0" applyNumberFormat="1" applyFont="1" applyFill="1" applyBorder="1" applyAlignment="1">
      <alignment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73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0" fillId="0" borderId="74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75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69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vertical="center" wrapText="1"/>
      <protection locked="0"/>
    </xf>
    <xf numFmtId="1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64" xfId="0" applyNumberFormat="1" applyFont="1" applyFill="1" applyBorder="1" applyAlignment="1" applyProtection="1">
      <alignment horizontal="center" vertical="center"/>
      <protection locked="0"/>
    </xf>
    <xf numFmtId="0" fontId="0" fillId="0" borderId="65" xfId="0" applyNumberFormat="1" applyFont="1" applyFill="1" applyBorder="1" applyAlignment="1" applyProtection="1">
      <alignment horizontal="center" vertical="center"/>
      <protection locked="0"/>
    </xf>
    <xf numFmtId="0" fontId="25" fillId="0" borderId="61" xfId="0" applyFont="1" applyFill="1" applyBorder="1" applyAlignment="1" applyProtection="1">
      <alignment vertical="center" wrapText="1"/>
      <protection locked="0"/>
    </xf>
    <xf numFmtId="1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left" vertical="center" wrapText="1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7" xfId="0" applyFont="1" applyFill="1" applyBorder="1" applyAlignment="1" applyProtection="1">
      <alignment horizontal="left" vertical="center" wrapText="1"/>
      <protection locked="0"/>
    </xf>
    <xf numFmtId="0" fontId="0" fillId="0" borderId="57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1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left" vertical="center"/>
      <protection locked="0"/>
    </xf>
    <xf numFmtId="0" fontId="0" fillId="0" borderId="53" xfId="0" applyFont="1" applyFill="1" applyBorder="1" applyAlignment="1" applyProtection="1">
      <alignment horizontal="left" vertical="center"/>
      <protection locked="0"/>
    </xf>
    <xf numFmtId="0" fontId="0" fillId="0" borderId="76" xfId="0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 applyProtection="1">
      <alignment horizontal="center" vertical="center"/>
      <protection locked="0"/>
    </xf>
    <xf numFmtId="0" fontId="0" fillId="0" borderId="76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53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0" borderId="77" xfId="0" applyNumberFormat="1" applyFont="1" applyFill="1" applyBorder="1" applyAlignment="1" applyProtection="1">
      <alignment horizontal="center" vertical="center"/>
      <protection locked="0"/>
    </xf>
    <xf numFmtId="0" fontId="0" fillId="0" borderId="78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67" xfId="0" applyFont="1" applyFill="1" applyBorder="1" applyAlignment="1" applyProtection="1">
      <alignment horizontal="left" vertical="center"/>
      <protection locked="0"/>
    </xf>
    <xf numFmtId="1" fontId="0" fillId="0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Fill="1" applyBorder="1" applyAlignment="1" applyProtection="1">
      <alignment horizontal="left" vertical="center"/>
      <protection locked="0"/>
    </xf>
    <xf numFmtId="0" fontId="25" fillId="0" borderId="67" xfId="0" applyFont="1" applyFill="1" applyBorder="1" applyAlignment="1" applyProtection="1">
      <alignment horizontal="justify" vertical="center" wrapText="1"/>
      <protection locked="0"/>
    </xf>
    <xf numFmtId="0" fontId="0" fillId="0" borderId="80" xfId="0" applyFont="1" applyFill="1" applyBorder="1" applyAlignment="1" applyProtection="1">
      <alignment vertical="center"/>
      <protection locked="0"/>
    </xf>
    <xf numFmtId="0" fontId="25" fillId="0" borderId="80" xfId="0" applyFont="1" applyFill="1" applyBorder="1" applyAlignment="1" applyProtection="1">
      <alignment horizontal="justify" vertical="center" wrapText="1"/>
      <protection locked="0"/>
    </xf>
    <xf numFmtId="0" fontId="0" fillId="0" borderId="67" xfId="0" applyFont="1" applyFill="1" applyBorder="1" applyAlignment="1" applyProtection="1">
      <alignment horizontal="left" vertical="center"/>
      <protection locked="0"/>
    </xf>
    <xf numFmtId="0" fontId="0" fillId="0" borderId="8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0" fillId="0" borderId="78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81" xfId="0" applyNumberFormat="1" applyFont="1" applyFill="1" applyBorder="1" applyAlignment="1">
      <alignment horizontal="center" vertical="center"/>
    </xf>
    <xf numFmtId="1" fontId="0" fillId="0" borderId="46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82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>
      <alignment horizontal="center" vertical="center"/>
    </xf>
    <xf numFmtId="0" fontId="0" fillId="0" borderId="66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left" vertical="center" wrapText="1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76" xfId="0" applyNumberFormat="1" applyFont="1" applyFill="1" applyBorder="1" applyAlignment="1">
      <alignment horizontal="center" vertical="center"/>
    </xf>
    <xf numFmtId="0" fontId="0" fillId="0" borderId="60" xfId="0" applyNumberFormat="1" applyFont="1" applyFill="1" applyBorder="1" applyAlignment="1">
      <alignment horizontal="center" vertical="center"/>
    </xf>
    <xf numFmtId="0" fontId="0" fillId="0" borderId="68" xfId="0" applyNumberFormat="1" applyFont="1" applyFill="1" applyBorder="1" applyAlignment="1">
      <alignment horizontal="center" vertical="center"/>
    </xf>
    <xf numFmtId="0" fontId="0" fillId="0" borderId="7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0" fillId="0" borderId="26" xfId="0" applyFont="1" applyBorder="1" applyAlignment="1">
      <alignment horizontal="center" vertical="center" textRotation="90" wrapText="1"/>
    </xf>
    <xf numFmtId="0" fontId="30" fillId="0" borderId="46" xfId="0" applyFont="1" applyBorder="1" applyAlignment="1">
      <alignment horizontal="center" vertical="center" textRotation="90" wrapText="1"/>
    </xf>
    <xf numFmtId="0" fontId="30" fillId="0" borderId="55" xfId="0" applyFont="1" applyBorder="1" applyAlignment="1">
      <alignment horizontal="center" vertical="center" textRotation="90" wrapText="1"/>
    </xf>
    <xf numFmtId="0" fontId="26" fillId="0" borderId="18" xfId="0" applyFont="1" applyFill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30" fillId="0" borderId="63" xfId="0" applyFont="1" applyBorder="1" applyAlignment="1">
      <alignment horizontal="center" vertical="center" textRotation="90" wrapText="1"/>
    </xf>
    <xf numFmtId="0" fontId="30" fillId="0" borderId="23" xfId="0" applyFont="1" applyBorder="1" applyAlignment="1">
      <alignment horizontal="center" vertical="center" textRotation="90" wrapText="1"/>
    </xf>
    <xf numFmtId="0" fontId="0" fillId="0" borderId="45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textRotation="255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57" xfId="0" applyFont="1" applyFill="1" applyBorder="1" applyAlignment="1">
      <alignment horizontal="left" vertical="center"/>
    </xf>
    <xf numFmtId="49" fontId="0" fillId="0" borderId="51" xfId="0" applyNumberFormat="1" applyFont="1" applyFill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80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 wrapText="1"/>
    </xf>
    <xf numFmtId="0" fontId="0" fillId="0" borderId="67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2" fontId="2" fillId="0" borderId="0" xfId="0" applyNumberFormat="1" applyFont="1" applyFill="1" applyAlignment="1" applyProtection="1">
      <alignment vertical="center"/>
      <protection locked="0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47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0" fontId="1" fillId="0" borderId="59" xfId="0" applyFont="1" applyFill="1" applyBorder="1" applyAlignment="1">
      <alignment horizontal="left" vertical="center"/>
    </xf>
    <xf numFmtId="0" fontId="25" fillId="0" borderId="71" xfId="0" applyFont="1" applyFill="1" applyBorder="1" applyAlignment="1">
      <alignment horizontal="left" vertical="center" wrapText="1"/>
    </xf>
    <xf numFmtId="0" fontId="35" fillId="0" borderId="59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71" xfId="0" applyFont="1" applyFill="1" applyBorder="1" applyAlignment="1" applyProtection="1">
      <alignment vertical="center"/>
      <protection locked="0"/>
    </xf>
    <xf numFmtId="0" fontId="1" fillId="0" borderId="72" xfId="0" applyFont="1" applyFill="1" applyBorder="1" applyAlignment="1" applyProtection="1">
      <alignment horizontal="center" vertical="center"/>
      <protection locked="0"/>
    </xf>
    <xf numFmtId="0" fontId="1" fillId="0" borderId="59" xfId="0" applyFont="1" applyFill="1" applyBorder="1" applyAlignment="1" applyProtection="1">
      <alignment vertical="center"/>
      <protection locked="0"/>
    </xf>
    <xf numFmtId="0" fontId="1" fillId="0" borderId="50" xfId="0" applyFont="1" applyFill="1" applyBorder="1" applyAlignment="1">
      <alignment horizontal="left" vertical="center"/>
    </xf>
    <xf numFmtId="0" fontId="25" fillId="0" borderId="51" xfId="0" applyFont="1" applyFill="1" applyBorder="1" applyAlignment="1">
      <alignment horizontal="left" vertical="center" wrapText="1"/>
    </xf>
    <xf numFmtId="0" fontId="35" fillId="0" borderId="50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vertical="center"/>
      <protection locked="0"/>
    </xf>
    <xf numFmtId="0" fontId="1" fillId="0" borderId="51" xfId="0" applyFont="1" applyFill="1" applyBorder="1" applyAlignment="1" applyProtection="1">
      <alignment vertical="center"/>
      <protection locked="0"/>
    </xf>
    <xf numFmtId="0" fontId="1" fillId="0" borderId="61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vertical="center"/>
      <protection locked="0"/>
    </xf>
    <xf numFmtId="0" fontId="30" fillId="0" borderId="7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42" xfId="0" applyFont="1" applyFill="1" applyBorder="1" applyAlignment="1">
      <alignment horizontal="left" vertical="center"/>
    </xf>
    <xf numFmtId="0" fontId="25" fillId="0" borderId="60" xfId="0" applyFont="1" applyFill="1" applyBorder="1" applyAlignment="1">
      <alignment horizontal="left" vertical="center" wrapText="1"/>
    </xf>
    <xf numFmtId="0" fontId="35" fillId="0" borderId="42" xfId="0" applyFont="1" applyFill="1" applyBorder="1" applyAlignment="1" applyProtection="1">
      <alignment horizontal="left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vertical="center"/>
      <protection locked="0"/>
    </xf>
    <xf numFmtId="0" fontId="1" fillId="0" borderId="41" xfId="0" applyFont="1" applyFill="1" applyBorder="1" applyAlignment="1" applyProtection="1">
      <alignment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vertical="center"/>
      <protection locked="0"/>
    </xf>
    <xf numFmtId="0" fontId="30" fillId="0" borderId="19" xfId="0" applyFont="1" applyBorder="1" applyAlignment="1">
      <alignment horizontal="center"/>
    </xf>
    <xf numFmtId="0" fontId="30" fillId="0" borderId="83" xfId="0" applyFont="1" applyBorder="1" applyAlignment="1">
      <alignment vertical="center" textRotation="90"/>
    </xf>
    <xf numFmtId="0" fontId="30" fillId="0" borderId="40" xfId="0" applyFont="1" applyBorder="1" applyAlignment="1">
      <alignment vertical="center" textRotation="90"/>
    </xf>
    <xf numFmtId="0" fontId="30" fillId="0" borderId="84" xfId="0" applyFont="1" applyBorder="1" applyAlignment="1">
      <alignment vertical="center" textRotation="90"/>
    </xf>
    <xf numFmtId="0" fontId="30" fillId="0" borderId="41" xfId="0" applyFont="1" applyBorder="1" applyAlignment="1">
      <alignment horizontal="center" vertical="center" textRotation="90" wrapText="1"/>
    </xf>
    <xf numFmtId="0" fontId="29" fillId="0" borderId="83" xfId="0" applyFont="1" applyBorder="1" applyAlignment="1">
      <alignment horizontal="center" vertical="center" textRotation="90"/>
    </xf>
    <xf numFmtId="0" fontId="29" fillId="0" borderId="40" xfId="0" applyFont="1" applyBorder="1" applyAlignment="1">
      <alignment horizontal="center" vertical="center" textRotation="90"/>
    </xf>
    <xf numFmtId="0" fontId="29" fillId="0" borderId="84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center" vertical="center" textRotation="90" wrapText="1"/>
    </xf>
    <xf numFmtId="0" fontId="30" fillId="0" borderId="87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textRotation="90" wrapText="1"/>
    </xf>
    <xf numFmtId="0" fontId="30" fillId="0" borderId="27" xfId="0" applyFont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30" fillId="0" borderId="0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85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 applyProtection="1">
      <alignment horizontal="center" vertical="center"/>
      <protection locked="0"/>
    </xf>
    <xf numFmtId="0" fontId="1" fillId="0" borderId="67" xfId="0" applyFont="1" applyFill="1" applyBorder="1" applyAlignment="1" applyProtection="1">
      <alignment horizontal="center" vertic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1" fillId="0" borderId="68" xfId="0" applyFont="1" applyFill="1" applyBorder="1" applyAlignment="1" applyProtection="1">
      <alignment horizontal="center" vertical="center"/>
      <protection locked="0"/>
    </xf>
    <xf numFmtId="0" fontId="1" fillId="0" borderId="82" xfId="0" applyFont="1" applyFill="1" applyBorder="1" applyAlignment="1" applyProtection="1">
      <alignment horizontal="center" vertical="center"/>
      <protection locked="0"/>
    </xf>
    <xf numFmtId="0" fontId="1" fillId="0" borderId="70" xfId="0" applyFont="1" applyFill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49" fontId="1" fillId="0" borderId="74" xfId="0" applyNumberFormat="1" applyFont="1" applyFill="1" applyBorder="1" applyAlignment="1" applyProtection="1">
      <alignment horizontal="center" vertical="center"/>
      <protection locked="0"/>
    </xf>
    <xf numFmtId="49" fontId="1" fillId="0" borderId="61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 applyProtection="1">
      <alignment horizontal="center" vertical="center"/>
      <protection locked="0"/>
    </xf>
    <xf numFmtId="0" fontId="1" fillId="0" borderId="66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61" xfId="0" applyFont="1" applyFill="1" applyBorder="1" applyAlignment="1" applyProtection="1">
      <alignment horizontal="center" vertical="center"/>
      <protection locked="0"/>
    </xf>
    <xf numFmtId="0" fontId="1" fillId="0" borderId="77" xfId="0" applyFont="1" applyFill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0" fontId="1" fillId="0" borderId="59" xfId="0" applyFont="1" applyFill="1" applyBorder="1" applyAlignment="1" applyProtection="1">
      <alignment horizontal="center" vertical="center"/>
      <protection locked="0"/>
    </xf>
    <xf numFmtId="49" fontId="1" fillId="0" borderId="36" xfId="0" applyNumberFormat="1" applyFont="1" applyFill="1" applyBorder="1" applyAlignment="1" applyProtection="1">
      <alignment horizontal="center" vertical="center"/>
      <protection locked="0"/>
    </xf>
    <xf numFmtId="49" fontId="1" fillId="0" borderId="57" xfId="0" applyNumberFormat="1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58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80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6" xfId="0" applyBorder="1" applyAlignment="1">
      <alignment horizontal="center"/>
    </xf>
    <xf numFmtId="1" fontId="5" fillId="0" borderId="57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1" fontId="34" fillId="0" borderId="57" xfId="0" applyNumberFormat="1" applyFont="1" applyBorder="1" applyAlignment="1">
      <alignment horizontal="center"/>
    </xf>
    <xf numFmtId="1" fontId="34" fillId="0" borderId="56" xfId="0" applyNumberFormat="1" applyFont="1" applyBorder="1" applyAlignment="1">
      <alignment horizontal="center"/>
    </xf>
    <xf numFmtId="0" fontId="34" fillId="0" borderId="5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0</xdr:colOff>
      <xdr:row>22</xdr:row>
      <xdr:rowOff>47625</xdr:rowOff>
    </xdr:from>
    <xdr:to>
      <xdr:col>54</xdr:col>
      <xdr:colOff>0</xdr:colOff>
      <xdr:row>25</xdr:row>
      <xdr:rowOff>219075</xdr:rowOff>
    </xdr:to>
    <xdr:sp>
      <xdr:nvSpPr>
        <xdr:cNvPr id="1" name="Текст 4"/>
        <xdr:cNvSpPr txBox="1">
          <a:spLocks noChangeArrowheads="1"/>
        </xdr:cNvSpPr>
      </xdr:nvSpPr>
      <xdr:spPr>
        <a:xfrm>
          <a:off x="9934575" y="3686175"/>
          <a:ext cx="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Аттестац.</a:t>
          </a:r>
        </a:p>
      </xdr:txBody>
    </xdr:sp>
    <xdr:clientData/>
  </xdr:twoCellAnchor>
  <xdr:twoCellAnchor>
    <xdr:from>
      <xdr:col>54</xdr:col>
      <xdr:colOff>0</xdr:colOff>
      <xdr:row>22</xdr:row>
      <xdr:rowOff>47625</xdr:rowOff>
    </xdr:from>
    <xdr:to>
      <xdr:col>54</xdr:col>
      <xdr:colOff>0</xdr:colOff>
      <xdr:row>25</xdr:row>
      <xdr:rowOff>219075</xdr:rowOff>
    </xdr:to>
    <xdr:sp>
      <xdr:nvSpPr>
        <xdr:cNvPr id="2" name="Текст 4"/>
        <xdr:cNvSpPr txBox="1">
          <a:spLocks noChangeArrowheads="1"/>
        </xdr:cNvSpPr>
      </xdr:nvSpPr>
      <xdr:spPr>
        <a:xfrm>
          <a:off x="9934575" y="3686175"/>
          <a:ext cx="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Аттестац.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7"/>
  <sheetViews>
    <sheetView view="pageBreakPreview" zoomScale="75" zoomScaleSheetLayoutView="75" zoomScalePageLayoutView="0" workbookViewId="0" topLeftCell="A1">
      <selection activeCell="AH14" sqref="AH14"/>
    </sheetView>
  </sheetViews>
  <sheetFormatPr defaultColWidth="9.00390625" defaultRowHeight="12.75"/>
  <cols>
    <col min="1" max="1" width="3.25390625" style="0" customWidth="1"/>
    <col min="2" max="2" width="2.625" style="0" customWidth="1"/>
    <col min="3" max="3" width="2.375" style="0" bestFit="1" customWidth="1"/>
    <col min="4" max="4" width="2.375" style="0" customWidth="1"/>
    <col min="5" max="9" width="2.125" style="0" customWidth="1"/>
    <col min="10" max="10" width="2.25390625" style="0" customWidth="1"/>
    <col min="11" max="12" width="2.375" style="0" customWidth="1"/>
    <col min="13" max="13" width="2.625" style="0" customWidth="1"/>
    <col min="14" max="14" width="2.25390625" style="0" customWidth="1"/>
    <col min="15" max="15" width="2.375" style="0" customWidth="1"/>
    <col min="16" max="17" width="2.25390625" style="0" customWidth="1"/>
    <col min="18" max="18" width="2.625" style="0" customWidth="1"/>
    <col min="19" max="20" width="2.25390625" style="0" customWidth="1"/>
    <col min="21" max="22" width="2.375" style="0" customWidth="1"/>
    <col min="23" max="23" width="2.25390625" style="0" customWidth="1"/>
    <col min="24" max="25" width="2.375" style="0" customWidth="1"/>
    <col min="26" max="26" width="2.75390625" style="0" customWidth="1"/>
    <col min="27" max="27" width="2.25390625" style="0" customWidth="1"/>
    <col min="28" max="34" width="2.375" style="0" customWidth="1"/>
    <col min="35" max="37" width="2.25390625" style="0" customWidth="1"/>
    <col min="38" max="38" width="2.75390625" style="0" customWidth="1"/>
    <col min="39" max="39" width="2.25390625" style="0" customWidth="1"/>
    <col min="40" max="40" width="2.75390625" style="0" customWidth="1"/>
    <col min="41" max="42" width="2.25390625" style="0" customWidth="1"/>
    <col min="43" max="44" width="2.625" style="0" customWidth="1"/>
    <col min="45" max="47" width="2.375" style="0" customWidth="1"/>
    <col min="48" max="49" width="2.625" style="0" customWidth="1"/>
    <col min="50" max="50" width="2.25390625" style="0" customWidth="1"/>
    <col min="51" max="53" width="2.375" style="0" customWidth="1"/>
    <col min="54" max="54" width="3.875" style="0" customWidth="1"/>
    <col min="55" max="55" width="5.75390625" style="0" customWidth="1"/>
    <col min="56" max="56" width="2.875" style="0" customWidth="1"/>
    <col min="57" max="57" width="4.00390625" style="0" customWidth="1"/>
    <col min="58" max="58" width="6.125" style="0" customWidth="1"/>
    <col min="59" max="59" width="2.375" style="0" customWidth="1"/>
    <col min="60" max="60" width="2.875" style="0" customWidth="1"/>
    <col min="61" max="61" width="3.125" style="0" customWidth="1"/>
    <col min="62" max="62" width="2.75390625" style="0" customWidth="1"/>
  </cols>
  <sheetData>
    <row r="1" spans="1:52" ht="12.75">
      <c r="A1" s="514" t="s">
        <v>46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514"/>
      <c r="AM1" s="514"/>
      <c r="AN1" s="514"/>
      <c r="AO1" s="514"/>
      <c r="AP1" s="514"/>
      <c r="AQ1" s="514"/>
      <c r="AV1" s="17"/>
      <c r="AW1" s="17"/>
      <c r="AY1" s="17"/>
      <c r="AZ1" s="17"/>
    </row>
    <row r="2" spans="1:52" ht="12.75">
      <c r="A2" s="514" t="s">
        <v>47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V2" s="18"/>
      <c r="AW2" s="18"/>
      <c r="AY2" s="18"/>
      <c r="AZ2" s="18"/>
    </row>
    <row r="3" spans="4:61" ht="12.75">
      <c r="D3" s="472" t="s">
        <v>346</v>
      </c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2"/>
      <c r="AN3" s="472"/>
      <c r="AV3" s="18"/>
      <c r="AW3" s="18"/>
      <c r="AY3" s="18"/>
      <c r="AZ3" s="18"/>
      <c r="BB3" s="515" t="s">
        <v>48</v>
      </c>
      <c r="BC3" s="515"/>
      <c r="BD3" s="515"/>
      <c r="BE3" s="515"/>
      <c r="BF3" s="515"/>
      <c r="BG3" s="515"/>
      <c r="BH3" s="515"/>
      <c r="BI3" s="515"/>
    </row>
    <row r="4" spans="1:61" ht="15.75">
      <c r="A4" s="469" t="s">
        <v>103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V4" s="18"/>
      <c r="AW4" s="18"/>
      <c r="AY4" s="18"/>
      <c r="AZ4" s="18"/>
      <c r="BB4" s="18" t="s">
        <v>49</v>
      </c>
      <c r="BC4" s="18"/>
      <c r="BD4" s="18"/>
      <c r="BE4" s="18"/>
      <c r="BF4" s="18"/>
      <c r="BG4" s="18"/>
      <c r="BH4" s="18"/>
      <c r="BI4" s="18"/>
    </row>
    <row r="5" spans="48:61" ht="12.75">
      <c r="AV5" s="18"/>
      <c r="AW5" s="18"/>
      <c r="AY5" s="18"/>
      <c r="AZ5" s="18"/>
      <c r="BB5" s="18"/>
      <c r="BC5" s="18"/>
      <c r="BD5" s="18"/>
      <c r="BE5" s="18"/>
      <c r="BF5" s="18"/>
      <c r="BG5" s="18"/>
      <c r="BH5" s="18"/>
      <c r="BI5" s="18"/>
    </row>
    <row r="6" spans="1:63" ht="12.75">
      <c r="A6" s="470" t="s">
        <v>160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V6" s="19"/>
      <c r="AW6" s="19"/>
      <c r="AX6" s="19"/>
      <c r="AY6" s="19"/>
      <c r="AZ6" s="19"/>
      <c r="BA6" s="19"/>
      <c r="BB6" s="18" t="s">
        <v>50</v>
      </c>
      <c r="BC6" s="18"/>
      <c r="BD6" s="18"/>
      <c r="BE6" s="18"/>
      <c r="BF6" s="18"/>
      <c r="BG6" s="18"/>
      <c r="BH6" s="18"/>
      <c r="BI6" s="18"/>
      <c r="BJ6" s="19"/>
      <c r="BK6" s="19"/>
    </row>
    <row r="7" spans="1:62" ht="12.75">
      <c r="A7" s="471" t="s">
        <v>51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V7" s="19"/>
      <c r="AW7" s="19"/>
      <c r="AX7" s="19"/>
      <c r="AY7" s="19"/>
      <c r="AZ7" s="19"/>
      <c r="BA7" s="19"/>
      <c r="BB7" s="18" t="s">
        <v>52</v>
      </c>
      <c r="BC7" s="18"/>
      <c r="BD7" s="18"/>
      <c r="BE7" s="18"/>
      <c r="BF7" s="18"/>
      <c r="BG7" s="18"/>
      <c r="BH7" s="18"/>
      <c r="BI7" s="18"/>
      <c r="BJ7" s="19"/>
    </row>
    <row r="8" spans="1:62" ht="12.75">
      <c r="A8" s="20"/>
      <c r="B8" s="20"/>
      <c r="C8" s="20"/>
      <c r="D8" s="20"/>
      <c r="E8" s="20"/>
      <c r="F8" s="20"/>
      <c r="G8" s="470" t="s">
        <v>347</v>
      </c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20"/>
      <c r="AM8" s="20"/>
      <c r="AN8" s="20"/>
      <c r="AO8" s="20"/>
      <c r="AP8" s="20"/>
      <c r="AQ8" s="20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2.75">
      <c r="A9" s="20"/>
      <c r="B9" s="20"/>
      <c r="C9" s="20"/>
      <c r="D9" s="20"/>
      <c r="E9" s="20"/>
      <c r="F9" s="20"/>
      <c r="G9" s="435"/>
      <c r="H9" s="435"/>
      <c r="I9" s="435"/>
      <c r="J9" s="435"/>
      <c r="K9" s="435"/>
      <c r="L9" s="435"/>
      <c r="M9" s="472" t="s">
        <v>348</v>
      </c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35"/>
      <c r="AH9" s="435"/>
      <c r="AI9" s="435"/>
      <c r="AJ9" s="435"/>
      <c r="AK9" s="435"/>
      <c r="AL9" s="20"/>
      <c r="AM9" s="20"/>
      <c r="AN9" s="20"/>
      <c r="AO9" s="20"/>
      <c r="AP9" s="20"/>
      <c r="AQ9" s="20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5:62" ht="12.75"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43" ht="15.75">
      <c r="A11" s="469" t="s">
        <v>241</v>
      </c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43" s="27" customFormat="1" ht="12.75">
      <c r="A13" s="473" t="s">
        <v>53</v>
      </c>
      <c r="B13" s="473"/>
      <c r="C13" s="473"/>
      <c r="D13" s="473"/>
      <c r="E13" s="473"/>
      <c r="F13" s="473"/>
      <c r="G13" s="473"/>
      <c r="H13" s="473"/>
      <c r="I13" s="473"/>
      <c r="J13" s="473"/>
      <c r="M13" s="145" t="s">
        <v>271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  <c r="Y13" s="24"/>
      <c r="Z13" s="32"/>
      <c r="AA13" s="32"/>
      <c r="AB13" s="32"/>
      <c r="AC13" s="32"/>
      <c r="AD13" s="32"/>
      <c r="AE13" s="32"/>
      <c r="AF13" s="32"/>
      <c r="AG13" s="32"/>
      <c r="AH13" s="25"/>
      <c r="AI13" s="25"/>
      <c r="AJ13" s="25"/>
      <c r="AK13" s="25"/>
      <c r="AL13" s="25"/>
      <c r="AM13" s="25"/>
      <c r="AN13" s="25"/>
      <c r="AO13" s="25"/>
      <c r="AP13" s="26"/>
      <c r="AQ13" s="26"/>
    </row>
    <row r="14" spans="1:43" s="27" customFormat="1" ht="12.75">
      <c r="A14" s="28"/>
      <c r="B14" s="29"/>
      <c r="C14" s="29"/>
      <c r="D14" s="29"/>
      <c r="E14" s="29"/>
      <c r="F14" s="29"/>
      <c r="G14" s="29"/>
      <c r="H14" s="29"/>
      <c r="I14" s="30"/>
      <c r="J14" s="30"/>
      <c r="K14" s="30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31"/>
      <c r="AG14" s="31"/>
      <c r="AH14" s="31"/>
      <c r="AI14" s="31"/>
      <c r="AJ14" s="31"/>
      <c r="AK14" s="31"/>
      <c r="AL14" s="31"/>
      <c r="AM14" s="28"/>
      <c r="AN14" s="31"/>
      <c r="AO14" s="31"/>
      <c r="AP14" s="31"/>
      <c r="AQ14" s="31"/>
    </row>
    <row r="15" spans="1:43" s="27" customFormat="1" ht="12.75">
      <c r="A15" s="28" t="s">
        <v>269</v>
      </c>
      <c r="B15" s="29"/>
      <c r="C15" s="29"/>
      <c r="D15" s="29"/>
      <c r="E15" s="29"/>
      <c r="F15" s="29"/>
      <c r="G15" s="29"/>
      <c r="H15" s="29"/>
      <c r="I15" s="30"/>
      <c r="J15" s="30"/>
      <c r="K15" s="30"/>
      <c r="L15" s="29"/>
      <c r="M15" s="240" t="s">
        <v>340</v>
      </c>
      <c r="N15" s="226"/>
      <c r="O15" s="226"/>
      <c r="P15" s="226"/>
      <c r="Q15" s="226"/>
      <c r="R15" s="226"/>
      <c r="S15" s="239"/>
      <c r="T15" s="226"/>
      <c r="U15" s="226"/>
      <c r="V15" s="226"/>
      <c r="W15" s="226"/>
      <c r="X15" s="226"/>
      <c r="Y15" s="226"/>
      <c r="Z15" s="29"/>
      <c r="AA15" s="29"/>
      <c r="AB15" s="29"/>
      <c r="AC15" s="29"/>
      <c r="AD15" s="29"/>
      <c r="AE15" s="29"/>
      <c r="AF15" s="31"/>
      <c r="AG15" s="31"/>
      <c r="AH15" s="31"/>
      <c r="AI15" s="31"/>
      <c r="AJ15" s="31"/>
      <c r="AK15" s="31"/>
      <c r="AL15" s="31"/>
      <c r="AM15" s="28"/>
      <c r="AN15" s="31"/>
      <c r="AO15" s="31"/>
      <c r="AP15" s="31"/>
      <c r="AQ15" s="31"/>
    </row>
    <row r="16" spans="1:43" s="27" customFormat="1" ht="12.75">
      <c r="A16" s="28"/>
      <c r="B16" s="29"/>
      <c r="C16" s="29"/>
      <c r="D16" s="29"/>
      <c r="E16" s="29"/>
      <c r="F16" s="29"/>
      <c r="G16" s="29"/>
      <c r="H16" s="29"/>
      <c r="I16" s="30"/>
      <c r="J16" s="30"/>
      <c r="K16" s="30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31"/>
      <c r="AG16" s="31"/>
      <c r="AH16" s="31"/>
      <c r="AI16" s="31"/>
      <c r="AJ16" s="31"/>
      <c r="AK16" s="31"/>
      <c r="AL16" s="31"/>
      <c r="AM16" s="28"/>
      <c r="AN16" s="31"/>
      <c r="AO16" s="31"/>
      <c r="AP16" s="31"/>
      <c r="AQ16" s="31"/>
    </row>
    <row r="17" spans="1:43" s="27" customFormat="1" ht="12.75">
      <c r="A17" s="28" t="s">
        <v>270</v>
      </c>
      <c r="B17" s="29"/>
      <c r="C17" s="29"/>
      <c r="D17" s="29"/>
      <c r="E17" s="29"/>
      <c r="F17" s="29"/>
      <c r="G17" s="29"/>
      <c r="H17" s="29"/>
      <c r="I17" s="30"/>
      <c r="J17" s="30"/>
      <c r="K17" s="30"/>
      <c r="L17" s="29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9"/>
      <c r="AA17" s="29"/>
      <c r="AB17" s="29"/>
      <c r="AC17" s="29"/>
      <c r="AD17" s="29"/>
      <c r="AE17" s="29"/>
      <c r="AF17" s="31"/>
      <c r="AG17" s="31"/>
      <c r="AH17" s="31"/>
      <c r="AI17" s="31"/>
      <c r="AJ17" s="31"/>
      <c r="AK17" s="31"/>
      <c r="AL17" s="31"/>
      <c r="AM17" s="28"/>
      <c r="AN17" s="31"/>
      <c r="AO17" s="31"/>
      <c r="AP17" s="31"/>
      <c r="AQ17" s="31"/>
    </row>
    <row r="18" spans="1:43" s="27" customFormat="1" ht="12.75">
      <c r="A18" s="28"/>
      <c r="B18" s="29"/>
      <c r="C18" s="29"/>
      <c r="D18" s="29"/>
      <c r="E18" s="29"/>
      <c r="F18" s="29"/>
      <c r="G18" s="29"/>
      <c r="H18" s="29"/>
      <c r="I18" s="30"/>
      <c r="J18" s="30"/>
      <c r="K18" s="30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1"/>
      <c r="AG18" s="31"/>
      <c r="AH18" s="31"/>
      <c r="AI18" s="31"/>
      <c r="AJ18" s="31"/>
      <c r="AK18" s="31"/>
      <c r="AL18" s="31"/>
      <c r="AM18" s="28"/>
      <c r="AN18" s="31"/>
      <c r="AO18" s="31"/>
      <c r="AP18" s="31"/>
      <c r="AQ18" s="31"/>
    </row>
    <row r="19" spans="1:43" s="27" customFormat="1" ht="12.75">
      <c r="A19" s="28" t="s">
        <v>54</v>
      </c>
      <c r="B19" s="29"/>
      <c r="C19" s="29"/>
      <c r="D19" s="29"/>
      <c r="E19" s="29"/>
      <c r="F19" s="29"/>
      <c r="G19" s="29"/>
      <c r="H19" s="32"/>
      <c r="I19" s="32"/>
      <c r="J19" s="32"/>
      <c r="M19" s="439" t="s">
        <v>55</v>
      </c>
      <c r="N19" s="439"/>
      <c r="O19" s="439"/>
      <c r="P19" s="439"/>
      <c r="Q19" s="439"/>
      <c r="R19" s="439"/>
      <c r="S19" s="439"/>
      <c r="T19" s="33"/>
      <c r="U19" s="33"/>
      <c r="V19" s="33"/>
      <c r="W19" s="33"/>
      <c r="X19" s="33"/>
      <c r="Y19" s="29"/>
      <c r="Z19" s="31"/>
      <c r="AA19" s="31"/>
      <c r="AB19" s="31"/>
      <c r="AD19" s="28" t="s">
        <v>56</v>
      </c>
      <c r="AE19" s="29"/>
      <c r="AF19" s="31"/>
      <c r="AG19" s="31"/>
      <c r="AI19" s="25"/>
      <c r="AJ19" s="449" t="s">
        <v>252</v>
      </c>
      <c r="AK19" s="449"/>
      <c r="AL19" s="449"/>
      <c r="AM19" s="449"/>
      <c r="AN19" s="449"/>
      <c r="AO19" s="449"/>
      <c r="AP19" s="449"/>
      <c r="AQ19" s="449"/>
    </row>
    <row r="20" spans="1:27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50:64" ht="12.75">
      <c r="AX21" s="34"/>
      <c r="BB21" s="515" t="s">
        <v>57</v>
      </c>
      <c r="BC21" s="515"/>
      <c r="BD21" s="515"/>
      <c r="BE21" s="515"/>
      <c r="BF21" s="515"/>
      <c r="BG21" s="515"/>
      <c r="BH21" s="515"/>
      <c r="BI21" s="515"/>
      <c r="BL21" s="34"/>
    </row>
    <row r="22" spans="1:66" ht="12.75">
      <c r="A22" s="515" t="s">
        <v>58</v>
      </c>
      <c r="B22" s="515"/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X22" s="34"/>
      <c r="AY22" s="34"/>
      <c r="BB22" s="515" t="s">
        <v>59</v>
      </c>
      <c r="BC22" s="515"/>
      <c r="BD22" s="515"/>
      <c r="BE22" s="515"/>
      <c r="BF22" s="515"/>
      <c r="BG22" s="515"/>
      <c r="BH22" s="515"/>
      <c r="BI22" s="515"/>
      <c r="BL22" s="34"/>
      <c r="BM22" s="35"/>
      <c r="BN22" s="35"/>
    </row>
    <row r="23" ht="13.5" thickBot="1"/>
    <row r="24" spans="1:61" ht="15.75" customHeight="1">
      <c r="A24" s="531" t="s">
        <v>60</v>
      </c>
      <c r="B24" s="513" t="s">
        <v>61</v>
      </c>
      <c r="C24" s="530"/>
      <c r="D24" s="530"/>
      <c r="E24" s="530"/>
      <c r="F24" s="36">
        <v>29</v>
      </c>
      <c r="G24" s="530" t="s">
        <v>62</v>
      </c>
      <c r="H24" s="530"/>
      <c r="I24" s="530"/>
      <c r="J24" s="36">
        <v>27</v>
      </c>
      <c r="K24" s="530" t="s">
        <v>63</v>
      </c>
      <c r="L24" s="530"/>
      <c r="M24" s="530"/>
      <c r="N24" s="530"/>
      <c r="O24" s="530" t="s">
        <v>64</v>
      </c>
      <c r="P24" s="530"/>
      <c r="Q24" s="530"/>
      <c r="R24" s="530"/>
      <c r="S24" s="36">
        <v>29</v>
      </c>
      <c r="T24" s="530" t="s">
        <v>65</v>
      </c>
      <c r="U24" s="530"/>
      <c r="V24" s="530"/>
      <c r="W24" s="36">
        <v>26</v>
      </c>
      <c r="X24" s="530" t="s">
        <v>66</v>
      </c>
      <c r="Y24" s="530"/>
      <c r="Z24" s="530"/>
      <c r="AA24" s="36">
        <v>23</v>
      </c>
      <c r="AB24" s="530" t="s">
        <v>67</v>
      </c>
      <c r="AC24" s="530"/>
      <c r="AD24" s="530"/>
      <c r="AE24" s="530"/>
      <c r="AF24" s="36">
        <v>30</v>
      </c>
      <c r="AG24" s="530" t="s">
        <v>68</v>
      </c>
      <c r="AH24" s="530"/>
      <c r="AI24" s="530"/>
      <c r="AJ24" s="36">
        <v>27</v>
      </c>
      <c r="AK24" s="530" t="s">
        <v>69</v>
      </c>
      <c r="AL24" s="530"/>
      <c r="AM24" s="530"/>
      <c r="AN24" s="530"/>
      <c r="AO24" s="530" t="s">
        <v>70</v>
      </c>
      <c r="AP24" s="530"/>
      <c r="AQ24" s="530"/>
      <c r="AR24" s="530"/>
      <c r="AS24" s="36">
        <v>29</v>
      </c>
      <c r="AT24" s="530" t="s">
        <v>71</v>
      </c>
      <c r="AU24" s="530"/>
      <c r="AV24" s="530"/>
      <c r="AW24" s="36">
        <v>27</v>
      </c>
      <c r="AX24" s="530" t="s">
        <v>72</v>
      </c>
      <c r="AY24" s="530"/>
      <c r="AZ24" s="530"/>
      <c r="BA24" s="440"/>
      <c r="BB24" s="538" t="s">
        <v>142</v>
      </c>
      <c r="BC24" s="539"/>
      <c r="BD24" s="538" t="s">
        <v>143</v>
      </c>
      <c r="BE24" s="544"/>
      <c r="BF24" s="539"/>
      <c r="BG24" s="441" t="s">
        <v>73</v>
      </c>
      <c r="BH24" s="437" t="s">
        <v>74</v>
      </c>
      <c r="BI24" s="535" t="s">
        <v>75</v>
      </c>
    </row>
    <row r="25" spans="1:61" ht="15.75" customHeight="1">
      <c r="A25" s="532"/>
      <c r="B25" s="37">
        <v>1</v>
      </c>
      <c r="C25" s="38">
        <v>8</v>
      </c>
      <c r="D25" s="38">
        <v>15</v>
      </c>
      <c r="E25" s="37">
        <v>22</v>
      </c>
      <c r="F25" s="38" t="s">
        <v>76</v>
      </c>
      <c r="G25" s="38">
        <v>6</v>
      </c>
      <c r="H25" s="38">
        <v>13</v>
      </c>
      <c r="I25" s="38">
        <v>20</v>
      </c>
      <c r="J25" s="38" t="s">
        <v>77</v>
      </c>
      <c r="K25" s="38">
        <v>3</v>
      </c>
      <c r="L25" s="38">
        <v>10</v>
      </c>
      <c r="M25" s="38">
        <v>17</v>
      </c>
      <c r="N25" s="38">
        <v>24</v>
      </c>
      <c r="O25" s="38">
        <v>1</v>
      </c>
      <c r="P25" s="38">
        <v>8</v>
      </c>
      <c r="Q25" s="38">
        <v>15</v>
      </c>
      <c r="R25" s="38">
        <v>22</v>
      </c>
      <c r="S25" s="38" t="s">
        <v>78</v>
      </c>
      <c r="T25" s="38">
        <v>5</v>
      </c>
      <c r="U25" s="38">
        <v>12</v>
      </c>
      <c r="V25" s="38">
        <v>19</v>
      </c>
      <c r="W25" s="38" t="s">
        <v>79</v>
      </c>
      <c r="X25" s="38">
        <v>2</v>
      </c>
      <c r="Y25" s="38">
        <v>9</v>
      </c>
      <c r="Z25" s="38">
        <v>16</v>
      </c>
      <c r="AA25" s="38" t="s">
        <v>80</v>
      </c>
      <c r="AB25" s="38">
        <v>2</v>
      </c>
      <c r="AC25" s="38">
        <v>9</v>
      </c>
      <c r="AD25" s="38">
        <v>16</v>
      </c>
      <c r="AE25" s="38">
        <v>23</v>
      </c>
      <c r="AF25" s="38" t="s">
        <v>81</v>
      </c>
      <c r="AG25" s="38">
        <v>6</v>
      </c>
      <c r="AH25" s="38">
        <v>13</v>
      </c>
      <c r="AI25" s="38">
        <v>20</v>
      </c>
      <c r="AJ25" s="38" t="s">
        <v>82</v>
      </c>
      <c r="AK25" s="38">
        <v>4</v>
      </c>
      <c r="AL25" s="38">
        <v>11</v>
      </c>
      <c r="AM25" s="38">
        <v>18</v>
      </c>
      <c r="AN25" s="38">
        <v>25</v>
      </c>
      <c r="AO25" s="38">
        <v>1</v>
      </c>
      <c r="AP25" s="38">
        <v>8</v>
      </c>
      <c r="AQ25" s="38">
        <v>15</v>
      </c>
      <c r="AR25" s="38">
        <v>22</v>
      </c>
      <c r="AS25" s="38" t="s">
        <v>83</v>
      </c>
      <c r="AT25" s="38">
        <v>6</v>
      </c>
      <c r="AU25" s="38">
        <v>13</v>
      </c>
      <c r="AV25" s="38">
        <v>20</v>
      </c>
      <c r="AW25" s="38" t="s">
        <v>84</v>
      </c>
      <c r="AX25" s="38">
        <v>3</v>
      </c>
      <c r="AY25" s="38">
        <v>10</v>
      </c>
      <c r="AZ25" s="38">
        <v>17</v>
      </c>
      <c r="BA25" s="39">
        <v>24</v>
      </c>
      <c r="BB25" s="540"/>
      <c r="BC25" s="541"/>
      <c r="BD25" s="540"/>
      <c r="BE25" s="545"/>
      <c r="BF25" s="541"/>
      <c r="BG25" s="442"/>
      <c r="BH25" s="438"/>
      <c r="BI25" s="536"/>
    </row>
    <row r="26" spans="1:61" ht="24.75" customHeight="1">
      <c r="A26" s="532"/>
      <c r="B26" s="40"/>
      <c r="C26" s="41"/>
      <c r="D26" s="41"/>
      <c r="E26" s="40"/>
      <c r="F26" s="41">
        <v>5</v>
      </c>
      <c r="G26" s="41"/>
      <c r="H26" s="41"/>
      <c r="I26" s="41"/>
      <c r="J26" s="41">
        <v>2</v>
      </c>
      <c r="K26" s="41"/>
      <c r="L26" s="41"/>
      <c r="M26" s="41"/>
      <c r="N26" s="41"/>
      <c r="O26" s="41"/>
      <c r="P26" s="41"/>
      <c r="Q26" s="41"/>
      <c r="R26" s="41"/>
      <c r="S26" s="41">
        <v>4</v>
      </c>
      <c r="T26" s="41"/>
      <c r="U26" s="41"/>
      <c r="V26" s="41"/>
      <c r="W26" s="41">
        <v>1</v>
      </c>
      <c r="X26" s="41"/>
      <c r="Y26" s="41"/>
      <c r="Z26" s="41"/>
      <c r="AA26" s="41">
        <v>1</v>
      </c>
      <c r="AB26" s="41"/>
      <c r="AC26" s="41"/>
      <c r="AD26" s="41"/>
      <c r="AE26" s="41"/>
      <c r="AF26" s="41">
        <v>5</v>
      </c>
      <c r="AG26" s="41"/>
      <c r="AH26" s="41"/>
      <c r="AI26" s="41"/>
      <c r="AJ26" s="41">
        <v>3</v>
      </c>
      <c r="AK26" s="41"/>
      <c r="AL26" s="41"/>
      <c r="AM26" s="41"/>
      <c r="AN26" s="41"/>
      <c r="AO26" s="41"/>
      <c r="AP26" s="41"/>
      <c r="AQ26" s="41"/>
      <c r="AR26" s="41"/>
      <c r="AS26" s="41">
        <v>5</v>
      </c>
      <c r="AT26" s="41"/>
      <c r="AU26" s="41"/>
      <c r="AV26" s="41"/>
      <c r="AW26" s="41">
        <v>2</v>
      </c>
      <c r="AX26" s="41"/>
      <c r="AY26" s="41"/>
      <c r="AZ26" s="41"/>
      <c r="BA26" s="42"/>
      <c r="BB26" s="542" t="s">
        <v>85</v>
      </c>
      <c r="BC26" s="438" t="s">
        <v>274</v>
      </c>
      <c r="BD26" s="542" t="s">
        <v>242</v>
      </c>
      <c r="BE26" s="546" t="s">
        <v>144</v>
      </c>
      <c r="BF26" s="438" t="s">
        <v>243</v>
      </c>
      <c r="BG26" s="442"/>
      <c r="BH26" s="438"/>
      <c r="BI26" s="536"/>
    </row>
    <row r="27" spans="1:61" ht="45" customHeight="1" thickBot="1">
      <c r="A27" s="533"/>
      <c r="B27" s="43">
        <v>7</v>
      </c>
      <c r="C27" s="44">
        <v>14</v>
      </c>
      <c r="D27" s="44">
        <v>21</v>
      </c>
      <c r="E27" s="43">
        <v>28</v>
      </c>
      <c r="F27" s="44" t="s">
        <v>77</v>
      </c>
      <c r="G27" s="44">
        <v>12</v>
      </c>
      <c r="H27" s="44">
        <v>19</v>
      </c>
      <c r="I27" s="44">
        <v>26</v>
      </c>
      <c r="J27" s="44" t="s">
        <v>86</v>
      </c>
      <c r="K27" s="44">
        <v>9</v>
      </c>
      <c r="L27" s="44">
        <v>16</v>
      </c>
      <c r="M27" s="44">
        <v>23</v>
      </c>
      <c r="N27" s="44">
        <v>30</v>
      </c>
      <c r="O27" s="44">
        <v>7</v>
      </c>
      <c r="P27" s="44">
        <v>14</v>
      </c>
      <c r="Q27" s="44">
        <v>21</v>
      </c>
      <c r="R27" s="44">
        <v>28</v>
      </c>
      <c r="S27" s="44" t="s">
        <v>79</v>
      </c>
      <c r="T27" s="44">
        <v>11</v>
      </c>
      <c r="U27" s="44">
        <v>18</v>
      </c>
      <c r="V27" s="44">
        <v>25</v>
      </c>
      <c r="W27" s="44" t="s">
        <v>80</v>
      </c>
      <c r="X27" s="44">
        <v>8</v>
      </c>
      <c r="Y27" s="44">
        <v>15</v>
      </c>
      <c r="Z27" s="44">
        <v>22</v>
      </c>
      <c r="AA27" s="44" t="s">
        <v>81</v>
      </c>
      <c r="AB27" s="44">
        <v>8</v>
      </c>
      <c r="AC27" s="44">
        <v>15</v>
      </c>
      <c r="AD27" s="44">
        <v>22</v>
      </c>
      <c r="AE27" s="44">
        <v>29</v>
      </c>
      <c r="AF27" s="44" t="s">
        <v>82</v>
      </c>
      <c r="AG27" s="44">
        <v>12</v>
      </c>
      <c r="AH27" s="44">
        <v>19</v>
      </c>
      <c r="AI27" s="44">
        <v>26</v>
      </c>
      <c r="AJ27" s="44" t="s">
        <v>87</v>
      </c>
      <c r="AK27" s="44">
        <v>10</v>
      </c>
      <c r="AL27" s="44">
        <v>17</v>
      </c>
      <c r="AM27" s="44">
        <v>24</v>
      </c>
      <c r="AN27" s="44">
        <v>31</v>
      </c>
      <c r="AO27" s="44">
        <v>7</v>
      </c>
      <c r="AP27" s="44">
        <v>14</v>
      </c>
      <c r="AQ27" s="44">
        <v>21</v>
      </c>
      <c r="AR27" s="44">
        <v>28</v>
      </c>
      <c r="AS27" s="44" t="s">
        <v>84</v>
      </c>
      <c r="AT27" s="44">
        <v>12</v>
      </c>
      <c r="AU27" s="44">
        <v>19</v>
      </c>
      <c r="AV27" s="44">
        <v>25</v>
      </c>
      <c r="AW27" s="44" t="s">
        <v>88</v>
      </c>
      <c r="AX27" s="44">
        <v>9</v>
      </c>
      <c r="AY27" s="44">
        <v>16</v>
      </c>
      <c r="AZ27" s="44">
        <v>23</v>
      </c>
      <c r="BA27" s="45">
        <v>31</v>
      </c>
      <c r="BB27" s="542"/>
      <c r="BC27" s="438"/>
      <c r="BD27" s="542"/>
      <c r="BE27" s="546"/>
      <c r="BF27" s="438"/>
      <c r="BG27" s="442"/>
      <c r="BH27" s="438"/>
      <c r="BI27" s="536"/>
    </row>
    <row r="28" spans="1:61" ht="13.5" customHeight="1" thickBot="1">
      <c r="A28" s="46" t="s">
        <v>89</v>
      </c>
      <c r="B28" s="47">
        <v>1</v>
      </c>
      <c r="C28" s="48">
        <v>2</v>
      </c>
      <c r="D28" s="47">
        <v>3</v>
      </c>
      <c r="E28" s="48">
        <v>4</v>
      </c>
      <c r="F28" s="47">
        <v>5</v>
      </c>
      <c r="G28" s="48">
        <v>6</v>
      </c>
      <c r="H28" s="47">
        <v>7</v>
      </c>
      <c r="I28" s="48">
        <v>8</v>
      </c>
      <c r="J28" s="47">
        <v>9</v>
      </c>
      <c r="K28" s="48">
        <v>10</v>
      </c>
      <c r="L28" s="47">
        <v>11</v>
      </c>
      <c r="M28" s="48">
        <v>12</v>
      </c>
      <c r="N28" s="47">
        <v>13</v>
      </c>
      <c r="O28" s="48">
        <v>14</v>
      </c>
      <c r="P28" s="47">
        <v>15</v>
      </c>
      <c r="Q28" s="48">
        <v>16</v>
      </c>
      <c r="R28" s="47">
        <v>17</v>
      </c>
      <c r="S28" s="48">
        <v>18</v>
      </c>
      <c r="T28" s="47">
        <v>19</v>
      </c>
      <c r="U28" s="48">
        <v>20</v>
      </c>
      <c r="V28" s="47">
        <v>21</v>
      </c>
      <c r="W28" s="48">
        <v>22</v>
      </c>
      <c r="X28" s="47">
        <v>23</v>
      </c>
      <c r="Y28" s="48">
        <v>24</v>
      </c>
      <c r="Z28" s="47">
        <v>25</v>
      </c>
      <c r="AA28" s="48">
        <v>26</v>
      </c>
      <c r="AB28" s="47">
        <v>27</v>
      </c>
      <c r="AC28" s="48">
        <v>28</v>
      </c>
      <c r="AD28" s="47">
        <v>29</v>
      </c>
      <c r="AE28" s="48">
        <v>30</v>
      </c>
      <c r="AF28" s="47">
        <v>31</v>
      </c>
      <c r="AG28" s="48">
        <v>32</v>
      </c>
      <c r="AH28" s="47">
        <v>33</v>
      </c>
      <c r="AI28" s="48">
        <v>34</v>
      </c>
      <c r="AJ28" s="47">
        <v>35</v>
      </c>
      <c r="AK28" s="48">
        <v>36</v>
      </c>
      <c r="AL28" s="47">
        <v>37</v>
      </c>
      <c r="AM28" s="48">
        <v>38</v>
      </c>
      <c r="AN28" s="47">
        <v>39</v>
      </c>
      <c r="AO28" s="48">
        <v>40</v>
      </c>
      <c r="AP28" s="47">
        <v>41</v>
      </c>
      <c r="AQ28" s="48">
        <v>42</v>
      </c>
      <c r="AR28" s="47">
        <v>43</v>
      </c>
      <c r="AS28" s="48">
        <v>44</v>
      </c>
      <c r="AT28" s="47">
        <v>45</v>
      </c>
      <c r="AU28" s="48">
        <v>46</v>
      </c>
      <c r="AV28" s="47">
        <v>47</v>
      </c>
      <c r="AW28" s="48">
        <v>48</v>
      </c>
      <c r="AX28" s="47">
        <v>49</v>
      </c>
      <c r="AY28" s="48">
        <v>50</v>
      </c>
      <c r="AZ28" s="47">
        <v>51</v>
      </c>
      <c r="BA28" s="47">
        <v>52</v>
      </c>
      <c r="BB28" s="543"/>
      <c r="BC28" s="534"/>
      <c r="BD28" s="543"/>
      <c r="BE28" s="547"/>
      <c r="BF28" s="534"/>
      <c r="BG28" s="436"/>
      <c r="BH28" s="534"/>
      <c r="BI28" s="537"/>
    </row>
    <row r="29" spans="1:61" ht="12.75">
      <c r="A29" s="49" t="s">
        <v>79</v>
      </c>
      <c r="B29" s="183"/>
      <c r="C29" s="102"/>
      <c r="D29" s="102"/>
      <c r="E29" s="102"/>
      <c r="F29" s="102"/>
      <c r="G29" s="102"/>
      <c r="H29" s="102"/>
      <c r="I29" s="102"/>
      <c r="J29" s="102"/>
      <c r="K29" s="102"/>
      <c r="L29" s="184">
        <v>20</v>
      </c>
      <c r="M29" s="103"/>
      <c r="N29" s="102"/>
      <c r="O29" s="185"/>
      <c r="P29" s="186" t="s">
        <v>244</v>
      </c>
      <c r="Q29" s="102"/>
      <c r="R29" s="36"/>
      <c r="S29" s="36"/>
      <c r="T29" s="36"/>
      <c r="U29" s="36"/>
      <c r="V29" s="36"/>
      <c r="W29" s="60" t="s">
        <v>91</v>
      </c>
      <c r="X29" s="60" t="s">
        <v>91</v>
      </c>
      <c r="Y29" s="104"/>
      <c r="Z29" s="105"/>
      <c r="AA29" s="105"/>
      <c r="AB29" s="105"/>
      <c r="AC29" s="105"/>
      <c r="AD29" s="105"/>
      <c r="AE29" s="105"/>
      <c r="AF29" s="104"/>
      <c r="AG29" s="105"/>
      <c r="AH29" s="104">
        <v>16</v>
      </c>
      <c r="AI29" s="105"/>
      <c r="AJ29" s="105"/>
      <c r="AK29" s="105"/>
      <c r="AL29" s="105"/>
      <c r="AM29" s="105"/>
      <c r="AN29" s="104"/>
      <c r="AO29" s="101" t="s">
        <v>90</v>
      </c>
      <c r="AP29" s="101" t="s">
        <v>90</v>
      </c>
      <c r="AQ29" s="106" t="s">
        <v>90</v>
      </c>
      <c r="AR29" s="101" t="s">
        <v>90</v>
      </c>
      <c r="AS29" s="101" t="s">
        <v>90</v>
      </c>
      <c r="AT29" s="36" t="s">
        <v>91</v>
      </c>
      <c r="AU29" s="36" t="s">
        <v>91</v>
      </c>
      <c r="AV29" s="36" t="s">
        <v>91</v>
      </c>
      <c r="AW29" s="36" t="s">
        <v>91</v>
      </c>
      <c r="AX29" s="36" t="s">
        <v>91</v>
      </c>
      <c r="AY29" s="36" t="s">
        <v>91</v>
      </c>
      <c r="AZ29" s="36" t="s">
        <v>91</v>
      </c>
      <c r="BA29" s="97" t="s">
        <v>92</v>
      </c>
      <c r="BB29" s="55">
        <v>36</v>
      </c>
      <c r="BC29" s="54">
        <v>5</v>
      </c>
      <c r="BD29" s="55">
        <v>1</v>
      </c>
      <c r="BE29" s="53">
        <v>1</v>
      </c>
      <c r="BF29" s="54"/>
      <c r="BG29" s="56">
        <v>9</v>
      </c>
      <c r="BH29" s="56"/>
      <c r="BI29" s="57">
        <f>SUM(BB29:BH29)</f>
        <v>52</v>
      </c>
    </row>
    <row r="30" spans="1:61" ht="12.75">
      <c r="A30" s="58" t="s">
        <v>80</v>
      </c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96">
        <v>17</v>
      </c>
      <c r="M30" s="52"/>
      <c r="N30" s="51"/>
      <c r="O30" s="51"/>
      <c r="P30" s="51"/>
      <c r="Q30" s="51"/>
      <c r="R30" s="60"/>
      <c r="S30" s="60"/>
      <c r="T30" s="60" t="s">
        <v>90</v>
      </c>
      <c r="U30" s="60" t="s">
        <v>90</v>
      </c>
      <c r="V30" s="60" t="s">
        <v>90</v>
      </c>
      <c r="W30" s="60" t="s">
        <v>91</v>
      </c>
      <c r="X30" s="60" t="s">
        <v>91</v>
      </c>
      <c r="Y30" s="61"/>
      <c r="Z30" s="98"/>
      <c r="AA30" s="98"/>
      <c r="AB30" s="98"/>
      <c r="AC30" s="98"/>
      <c r="AD30" s="98"/>
      <c r="AE30" s="98"/>
      <c r="AF30" s="61"/>
      <c r="AG30" s="98"/>
      <c r="AH30" s="61">
        <v>18</v>
      </c>
      <c r="AI30" s="98"/>
      <c r="AJ30" s="98"/>
      <c r="AK30" s="98"/>
      <c r="AL30" s="98"/>
      <c r="AM30" s="98"/>
      <c r="AN30" s="61"/>
      <c r="AO30" s="61"/>
      <c r="AP30" s="60"/>
      <c r="AQ30" s="60" t="s">
        <v>90</v>
      </c>
      <c r="AR30" s="60" t="s">
        <v>90</v>
      </c>
      <c r="AS30" s="60" t="s">
        <v>90</v>
      </c>
      <c r="AT30" s="53" t="s">
        <v>91</v>
      </c>
      <c r="AU30" s="53" t="s">
        <v>91</v>
      </c>
      <c r="AV30" s="53" t="s">
        <v>91</v>
      </c>
      <c r="AW30" s="53" t="s">
        <v>91</v>
      </c>
      <c r="AX30" s="53" t="s">
        <v>91</v>
      </c>
      <c r="AY30" s="53" t="s">
        <v>91</v>
      </c>
      <c r="AZ30" s="53" t="s">
        <v>91</v>
      </c>
      <c r="BA30" s="53" t="s">
        <v>91</v>
      </c>
      <c r="BB30" s="55">
        <v>35</v>
      </c>
      <c r="BC30" s="54">
        <v>6</v>
      </c>
      <c r="BD30" s="55">
        <v>1</v>
      </c>
      <c r="BE30" s="53"/>
      <c r="BF30" s="54"/>
      <c r="BG30" s="56">
        <v>10</v>
      </c>
      <c r="BH30" s="56"/>
      <c r="BI30" s="57">
        <f>SUM(BB30:BH30)</f>
        <v>52</v>
      </c>
    </row>
    <row r="31" spans="1:61" ht="12.75">
      <c r="A31" s="58" t="s">
        <v>81</v>
      </c>
      <c r="B31" s="59"/>
      <c r="C31" s="98"/>
      <c r="D31" s="98"/>
      <c r="E31" s="98"/>
      <c r="F31" s="98"/>
      <c r="G31" s="98"/>
      <c r="H31" s="98"/>
      <c r="I31" s="98"/>
      <c r="J31" s="98"/>
      <c r="K31" s="98"/>
      <c r="L31" s="96">
        <v>18</v>
      </c>
      <c r="M31" s="52"/>
      <c r="N31" s="51"/>
      <c r="O31" s="51"/>
      <c r="P31" s="51"/>
      <c r="Q31" s="51"/>
      <c r="R31" s="51"/>
      <c r="S31" s="60"/>
      <c r="T31" s="60" t="s">
        <v>90</v>
      </c>
      <c r="U31" s="60" t="s">
        <v>90</v>
      </c>
      <c r="V31" s="60" t="s">
        <v>90</v>
      </c>
      <c r="W31" s="60" t="s">
        <v>91</v>
      </c>
      <c r="X31" s="60" t="s">
        <v>91</v>
      </c>
      <c r="Y31" s="61"/>
      <c r="Z31" s="98"/>
      <c r="AA31" s="98"/>
      <c r="AB31" s="98"/>
      <c r="AC31" s="98"/>
      <c r="AD31" s="98"/>
      <c r="AE31" s="98"/>
      <c r="AF31" s="61"/>
      <c r="AG31" s="98"/>
      <c r="AH31" s="61">
        <v>17</v>
      </c>
      <c r="AI31" s="98"/>
      <c r="AJ31" s="98"/>
      <c r="AK31" s="98"/>
      <c r="AL31" s="98"/>
      <c r="AM31" s="98"/>
      <c r="AN31" s="61"/>
      <c r="AO31" s="61"/>
      <c r="AP31" s="60" t="s">
        <v>90</v>
      </c>
      <c r="AQ31" s="60" t="s">
        <v>90</v>
      </c>
      <c r="AR31" s="60" t="s">
        <v>90</v>
      </c>
      <c r="AS31" s="60" t="s">
        <v>90</v>
      </c>
      <c r="AT31" s="53" t="s">
        <v>91</v>
      </c>
      <c r="AU31" s="53" t="s">
        <v>91</v>
      </c>
      <c r="AV31" s="53" t="s">
        <v>91</v>
      </c>
      <c r="AW31" s="53" t="s">
        <v>91</v>
      </c>
      <c r="AX31" s="53" t="s">
        <v>91</v>
      </c>
      <c r="AY31" s="53" t="s">
        <v>91</v>
      </c>
      <c r="AZ31" s="96" t="s">
        <v>92</v>
      </c>
      <c r="BA31" s="97" t="s">
        <v>92</v>
      </c>
      <c r="BB31" s="55">
        <v>35</v>
      </c>
      <c r="BC31" s="54">
        <v>7</v>
      </c>
      <c r="BD31" s="55"/>
      <c r="BE31" s="53">
        <v>2</v>
      </c>
      <c r="BF31" s="54"/>
      <c r="BG31" s="56">
        <v>8</v>
      </c>
      <c r="BH31" s="56"/>
      <c r="BI31" s="57">
        <f>SUM(BB31:BH31)</f>
        <v>52</v>
      </c>
    </row>
    <row r="32" spans="1:61" ht="12.75">
      <c r="A32" s="58" t="s">
        <v>82</v>
      </c>
      <c r="B32" s="59" t="s">
        <v>92</v>
      </c>
      <c r="C32" s="98"/>
      <c r="D32" s="98"/>
      <c r="E32" s="98"/>
      <c r="F32" s="98"/>
      <c r="G32" s="98"/>
      <c r="H32" s="98"/>
      <c r="I32" s="98"/>
      <c r="J32" s="98"/>
      <c r="K32" s="98"/>
      <c r="L32" s="96">
        <v>17</v>
      </c>
      <c r="M32" s="52"/>
      <c r="N32" s="51"/>
      <c r="O32" s="51"/>
      <c r="P32" s="51"/>
      <c r="Q32" s="51"/>
      <c r="R32" s="51"/>
      <c r="S32" s="60"/>
      <c r="T32" s="60" t="s">
        <v>90</v>
      </c>
      <c r="U32" s="60" t="s">
        <v>90</v>
      </c>
      <c r="V32" s="60" t="s">
        <v>90</v>
      </c>
      <c r="W32" s="60" t="s">
        <v>91</v>
      </c>
      <c r="X32" s="60" t="s">
        <v>91</v>
      </c>
      <c r="Y32" s="61"/>
      <c r="Z32" s="98"/>
      <c r="AA32" s="98"/>
      <c r="AB32" s="98"/>
      <c r="AC32" s="98"/>
      <c r="AD32" s="98"/>
      <c r="AE32" s="98"/>
      <c r="AF32" s="61"/>
      <c r="AG32" s="98"/>
      <c r="AH32" s="61">
        <v>17</v>
      </c>
      <c r="AI32" s="98"/>
      <c r="AJ32" s="98"/>
      <c r="AK32" s="98"/>
      <c r="AL32" s="98"/>
      <c r="AM32" s="98"/>
      <c r="AN32" s="61"/>
      <c r="AO32" s="61"/>
      <c r="AP32" s="60" t="s">
        <v>90</v>
      </c>
      <c r="AQ32" s="60" t="s">
        <v>90</v>
      </c>
      <c r="AR32" s="60" t="s">
        <v>90</v>
      </c>
      <c r="AS32" s="60" t="s">
        <v>90</v>
      </c>
      <c r="AT32" s="53" t="s">
        <v>91</v>
      </c>
      <c r="AU32" s="53" t="s">
        <v>91</v>
      </c>
      <c r="AV32" s="53" t="s">
        <v>91</v>
      </c>
      <c r="AW32" s="53" t="s">
        <v>91</v>
      </c>
      <c r="AX32" s="53" t="s">
        <v>91</v>
      </c>
      <c r="AY32" s="53" t="s">
        <v>91</v>
      </c>
      <c r="AZ32" s="96" t="s">
        <v>92</v>
      </c>
      <c r="BA32" s="97" t="s">
        <v>92</v>
      </c>
      <c r="BB32" s="55">
        <v>34</v>
      </c>
      <c r="BC32" s="54">
        <v>7</v>
      </c>
      <c r="BD32" s="55"/>
      <c r="BE32" s="53">
        <v>3</v>
      </c>
      <c r="BF32" s="54"/>
      <c r="BG32" s="56">
        <v>8</v>
      </c>
      <c r="BH32" s="56"/>
      <c r="BI32" s="57">
        <f>SUM(BB32:BH32)</f>
        <v>52</v>
      </c>
    </row>
    <row r="33" spans="1:61" ht="13.5" thickBot="1">
      <c r="A33" s="62" t="s">
        <v>87</v>
      </c>
      <c r="B33" s="107"/>
      <c r="C33" s="66"/>
      <c r="D33" s="64"/>
      <c r="E33" s="64"/>
      <c r="F33" s="64"/>
      <c r="G33" s="64"/>
      <c r="H33" s="64"/>
      <c r="I33" s="64"/>
      <c r="J33" s="64"/>
      <c r="K33" s="64"/>
      <c r="L33" s="187">
        <v>19</v>
      </c>
      <c r="M33" s="65"/>
      <c r="N33" s="99"/>
      <c r="O33" s="99"/>
      <c r="P33" s="99"/>
      <c r="Q33" s="99"/>
      <c r="R33" s="63"/>
      <c r="S33" s="63"/>
      <c r="T33" s="63"/>
      <c r="U33" s="63" t="s">
        <v>90</v>
      </c>
      <c r="V33" s="63" t="s">
        <v>90</v>
      </c>
      <c r="W33" s="63" t="s">
        <v>90</v>
      </c>
      <c r="X33" s="63" t="s">
        <v>90</v>
      </c>
      <c r="Y33" s="63" t="s">
        <v>91</v>
      </c>
      <c r="Z33" s="63" t="s">
        <v>91</v>
      </c>
      <c r="AA33" s="63" t="s">
        <v>93</v>
      </c>
      <c r="AB33" s="63" t="s">
        <v>93</v>
      </c>
      <c r="AC33" s="63" t="s">
        <v>93</v>
      </c>
      <c r="AD33" s="63" t="s">
        <v>93</v>
      </c>
      <c r="AE33" s="63" t="s">
        <v>93</v>
      </c>
      <c r="AF33" s="63" t="s">
        <v>93</v>
      </c>
      <c r="AG33" s="63" t="s">
        <v>93</v>
      </c>
      <c r="AH33" s="63" t="s">
        <v>93</v>
      </c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4"/>
      <c r="AU33" s="64"/>
      <c r="AV33" s="64"/>
      <c r="AW33" s="64"/>
      <c r="AX33" s="64"/>
      <c r="AY33" s="64"/>
      <c r="AZ33" s="64"/>
      <c r="BA33" s="188"/>
      <c r="BB33" s="67">
        <v>19</v>
      </c>
      <c r="BC33" s="111">
        <v>4</v>
      </c>
      <c r="BD33" s="67"/>
      <c r="BE33" s="68"/>
      <c r="BF33" s="111">
        <v>8</v>
      </c>
      <c r="BG33" s="109">
        <v>2</v>
      </c>
      <c r="BH33" s="39"/>
      <c r="BI33" s="69">
        <f>SUM(BB33:BH33)</f>
        <v>33</v>
      </c>
    </row>
    <row r="34" spans="46:61" ht="13.5" thickBot="1">
      <c r="AT34" s="84"/>
      <c r="AU34" s="84"/>
      <c r="AV34" s="84"/>
      <c r="AW34" s="84"/>
      <c r="AX34" s="84"/>
      <c r="AY34" s="84"/>
      <c r="AZ34" s="84"/>
      <c r="BA34" s="84"/>
      <c r="BB34" s="70">
        <f aca="true" t="shared" si="0" ref="BB34:BI34">SUM(BB29:BB33)</f>
        <v>159</v>
      </c>
      <c r="BC34" s="112">
        <f t="shared" si="0"/>
        <v>29</v>
      </c>
      <c r="BD34" s="110">
        <f t="shared" si="0"/>
        <v>2</v>
      </c>
      <c r="BE34" s="71">
        <f t="shared" si="0"/>
        <v>6</v>
      </c>
      <c r="BF34" s="112">
        <f t="shared" si="0"/>
        <v>8</v>
      </c>
      <c r="BG34" s="110">
        <f t="shared" si="0"/>
        <v>37</v>
      </c>
      <c r="BH34" s="72">
        <f t="shared" si="0"/>
        <v>0</v>
      </c>
      <c r="BI34" s="73">
        <f t="shared" si="0"/>
        <v>241</v>
      </c>
    </row>
    <row r="35" spans="1:59" ht="12.75">
      <c r="A35" s="548" t="s">
        <v>95</v>
      </c>
      <c r="B35" s="548"/>
      <c r="C35" s="548"/>
      <c r="D35" s="548"/>
      <c r="E35" s="548"/>
      <c r="F35" s="548"/>
      <c r="R35" s="19"/>
      <c r="S35" s="19"/>
      <c r="T35" s="19"/>
      <c r="U35" s="19"/>
      <c r="V35" s="19"/>
      <c r="W35" s="19"/>
      <c r="X35" s="74"/>
      <c r="Y35" s="74"/>
      <c r="Z35" s="74"/>
      <c r="AA35" s="74"/>
      <c r="AB35" s="74"/>
      <c r="AC35" s="74"/>
      <c r="AD35" s="74"/>
      <c r="AE35" s="74"/>
      <c r="AG35" s="138"/>
      <c r="AR35" s="76"/>
      <c r="AS35" s="76"/>
      <c r="AT35" s="35"/>
      <c r="BC35" s="75"/>
      <c r="BD35" s="75"/>
      <c r="BE35" s="75"/>
      <c r="BF35" s="75"/>
      <c r="BG35" s="75"/>
    </row>
    <row r="36" spans="54:64" ht="12.75">
      <c r="BB36" s="74"/>
      <c r="BC36" s="75"/>
      <c r="BD36" s="75"/>
      <c r="BE36" s="75"/>
      <c r="BF36" s="75"/>
      <c r="BG36" s="75"/>
      <c r="BL36" s="35"/>
    </row>
    <row r="37" spans="24:67" ht="12.75">
      <c r="X37" s="77"/>
      <c r="Y37" s="77"/>
      <c r="Z37" s="77"/>
      <c r="AA37" s="77"/>
      <c r="AB37" s="77"/>
      <c r="AC37" s="77"/>
      <c r="AD37" s="552" t="s">
        <v>272</v>
      </c>
      <c r="AE37" s="552"/>
      <c r="AF37" s="552"/>
      <c r="AG37" s="552"/>
      <c r="AH37" s="552"/>
      <c r="AI37" s="552"/>
      <c r="AJ37" s="552"/>
      <c r="AK37" s="77"/>
      <c r="AM37" s="74"/>
      <c r="AN37" s="549" t="s">
        <v>94</v>
      </c>
      <c r="AO37" s="549"/>
      <c r="AP37" s="549"/>
      <c r="AQ37" s="549"/>
      <c r="AR37" s="549"/>
      <c r="AS37" s="549"/>
      <c r="AT37" s="549"/>
      <c r="AU37" s="549"/>
      <c r="AV37" s="549"/>
      <c r="AW37" s="549"/>
      <c r="AX37" s="76"/>
      <c r="AY37" s="76"/>
      <c r="BD37" s="87"/>
      <c r="BE37" s="87"/>
      <c r="BF37" s="87"/>
      <c r="BG37" s="87"/>
      <c r="BL37" s="35"/>
      <c r="BM37" s="35"/>
      <c r="BN37" s="35"/>
      <c r="BO37" s="35"/>
    </row>
    <row r="38" spans="1:59" ht="12.75">
      <c r="A38" s="549" t="s">
        <v>245</v>
      </c>
      <c r="B38" s="549"/>
      <c r="C38" s="549"/>
      <c r="D38" s="549"/>
      <c r="E38" s="549"/>
      <c r="G38" s="550" t="s">
        <v>246</v>
      </c>
      <c r="H38" s="550"/>
      <c r="I38" s="550"/>
      <c r="J38" s="550"/>
      <c r="K38" s="550"/>
      <c r="L38" s="550"/>
      <c r="M38" s="550"/>
      <c r="O38" s="551" t="s">
        <v>98</v>
      </c>
      <c r="P38" s="551"/>
      <c r="Q38" s="551"/>
      <c r="R38" s="551"/>
      <c r="S38" s="551"/>
      <c r="T38" s="551"/>
      <c r="U38" s="551"/>
      <c r="V38" s="551"/>
      <c r="W38" s="551"/>
      <c r="X38" s="551"/>
      <c r="Y38" s="551"/>
      <c r="Z38" s="551"/>
      <c r="AA38" s="551"/>
      <c r="AB38" s="551"/>
      <c r="AC38" s="78"/>
      <c r="AD38" s="552" t="s">
        <v>273</v>
      </c>
      <c r="AE38" s="552"/>
      <c r="AF38" s="552"/>
      <c r="AG38" s="552"/>
      <c r="AH38" s="552"/>
      <c r="AI38" s="552"/>
      <c r="AJ38" s="552"/>
      <c r="AK38" s="78"/>
      <c r="AL38" s="79"/>
      <c r="AM38" s="80"/>
      <c r="AN38" s="549" t="s">
        <v>96</v>
      </c>
      <c r="AO38" s="549"/>
      <c r="AP38" s="549"/>
      <c r="AQ38" s="549"/>
      <c r="AR38" s="549"/>
      <c r="AS38" s="549"/>
      <c r="AT38" s="549"/>
      <c r="AU38" s="549"/>
      <c r="AV38" s="549"/>
      <c r="AW38" s="549"/>
      <c r="AX38" s="76"/>
      <c r="AY38" s="81" t="s">
        <v>100</v>
      </c>
      <c r="BB38" s="81"/>
      <c r="BC38" s="81"/>
      <c r="BD38" s="87"/>
      <c r="BE38" s="552"/>
      <c r="BF38" s="552"/>
      <c r="BG38" s="552"/>
    </row>
    <row r="39" spans="1:59" ht="12.75">
      <c r="A39" s="549" t="s">
        <v>247</v>
      </c>
      <c r="B39" s="549"/>
      <c r="C39" s="549"/>
      <c r="D39" s="549"/>
      <c r="E39" s="549"/>
      <c r="G39" s="550" t="s">
        <v>248</v>
      </c>
      <c r="H39" s="550"/>
      <c r="I39" s="550"/>
      <c r="J39" s="550"/>
      <c r="K39" s="550"/>
      <c r="L39" s="550"/>
      <c r="M39" s="550"/>
      <c r="O39" s="75"/>
      <c r="P39" s="553" t="s">
        <v>249</v>
      </c>
      <c r="Q39" s="553"/>
      <c r="R39" s="553"/>
      <c r="S39" s="553"/>
      <c r="T39" s="553"/>
      <c r="U39" s="554" t="s">
        <v>139</v>
      </c>
      <c r="V39" s="554"/>
      <c r="W39" s="554"/>
      <c r="X39" s="554"/>
      <c r="Y39" s="554"/>
      <c r="Z39" s="554"/>
      <c r="AA39" s="554"/>
      <c r="AB39" s="554"/>
      <c r="AC39" s="82"/>
      <c r="AD39" s="555" t="s">
        <v>145</v>
      </c>
      <c r="AE39" s="552"/>
      <c r="AF39" s="552"/>
      <c r="AG39" s="552"/>
      <c r="AH39" s="552"/>
      <c r="AI39" s="552"/>
      <c r="AJ39" s="552"/>
      <c r="AK39" s="82"/>
      <c r="AL39" s="83"/>
      <c r="AM39" s="74"/>
      <c r="AN39" s="549" t="s">
        <v>97</v>
      </c>
      <c r="AO39" s="549"/>
      <c r="AP39" s="549"/>
      <c r="AQ39" s="549"/>
      <c r="AR39" s="549"/>
      <c r="AS39" s="549"/>
      <c r="AT39" s="549"/>
      <c r="AU39" s="549"/>
      <c r="AV39" s="549"/>
      <c r="AW39" s="549"/>
      <c r="AX39" s="76"/>
      <c r="AY39" s="76"/>
      <c r="BD39" s="87"/>
      <c r="BE39" s="87"/>
      <c r="BF39" s="87"/>
      <c r="BG39" s="87"/>
    </row>
    <row r="40" spans="7:59" ht="12.75">
      <c r="G40" s="549" t="s">
        <v>250</v>
      </c>
      <c r="H40" s="549"/>
      <c r="I40" s="549"/>
      <c r="J40" s="549"/>
      <c r="K40" s="549"/>
      <c r="L40" s="549"/>
      <c r="M40" s="549"/>
      <c r="O40" s="75"/>
      <c r="P40" s="108"/>
      <c r="Q40" s="108"/>
      <c r="R40" s="108"/>
      <c r="S40" s="108"/>
      <c r="T40" s="108"/>
      <c r="U40" s="556" t="s">
        <v>140</v>
      </c>
      <c r="V40" s="556"/>
      <c r="W40" s="556"/>
      <c r="X40" s="556"/>
      <c r="Y40" s="556"/>
      <c r="Z40" s="556"/>
      <c r="AA40" s="556"/>
      <c r="AB40" s="556"/>
      <c r="AC40" s="82"/>
      <c r="AD40" s="552" t="s">
        <v>101</v>
      </c>
      <c r="AE40" s="552"/>
      <c r="AF40" s="552"/>
      <c r="AG40" s="552"/>
      <c r="AH40" s="552"/>
      <c r="AI40" s="552"/>
      <c r="AJ40" s="552"/>
      <c r="AK40" s="82"/>
      <c r="AL40" s="83"/>
      <c r="AM40" s="74"/>
      <c r="AN40" s="549" t="s">
        <v>99</v>
      </c>
      <c r="AO40" s="549"/>
      <c r="AP40" s="549"/>
      <c r="AQ40" s="549"/>
      <c r="AR40" s="549"/>
      <c r="AS40" s="549"/>
      <c r="AT40" s="549"/>
      <c r="AU40" s="549"/>
      <c r="AV40" s="549"/>
      <c r="AW40" s="549"/>
      <c r="AX40" s="76"/>
      <c r="AY40" s="76"/>
      <c r="BD40" s="87"/>
      <c r="BE40" s="87"/>
      <c r="BF40" s="87"/>
      <c r="BG40" s="87"/>
    </row>
    <row r="41" spans="7:59" ht="12.75">
      <c r="G41" s="549" t="s">
        <v>251</v>
      </c>
      <c r="H41" s="549"/>
      <c r="I41" s="549"/>
      <c r="J41" s="549"/>
      <c r="K41" s="549"/>
      <c r="L41" s="549"/>
      <c r="M41" s="549"/>
      <c r="O41" s="75"/>
      <c r="P41" s="108"/>
      <c r="Q41" s="108"/>
      <c r="R41" s="108"/>
      <c r="S41" s="108"/>
      <c r="T41" s="108"/>
      <c r="U41" s="553" t="s">
        <v>141</v>
      </c>
      <c r="V41" s="553"/>
      <c r="W41" s="553"/>
      <c r="X41" s="553"/>
      <c r="Y41" s="553"/>
      <c r="Z41" s="553"/>
      <c r="AA41" s="553"/>
      <c r="AB41" s="553"/>
      <c r="AC41" s="82"/>
      <c r="AD41" s="78"/>
      <c r="AE41" s="78"/>
      <c r="AF41" s="78"/>
      <c r="AG41" s="78"/>
      <c r="AH41" s="78"/>
      <c r="AI41" s="78"/>
      <c r="AJ41" s="78"/>
      <c r="AK41" s="82"/>
      <c r="AL41" s="83"/>
      <c r="AM41" s="74"/>
      <c r="AN41" s="549" t="s">
        <v>102</v>
      </c>
      <c r="AO41" s="549"/>
      <c r="AP41" s="549"/>
      <c r="AQ41" s="549"/>
      <c r="AR41" s="549"/>
      <c r="AS41" s="549"/>
      <c r="AT41" s="549"/>
      <c r="AU41" s="549"/>
      <c r="AV41" s="549"/>
      <c r="AW41" s="549"/>
      <c r="AX41" s="76"/>
      <c r="AY41" s="76"/>
      <c r="BD41" s="87"/>
      <c r="BE41" s="87"/>
      <c r="BF41" s="87"/>
      <c r="BG41" s="87"/>
    </row>
    <row r="42" spans="24:59" ht="12.75"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84"/>
      <c r="AY42" s="35"/>
      <c r="AZ42" s="35"/>
      <c r="BD42" s="87"/>
      <c r="BE42" s="87"/>
      <c r="BF42" s="87"/>
      <c r="BG42" s="87"/>
    </row>
    <row r="43" spans="2:59" ht="12.75">
      <c r="B43" s="564" t="s">
        <v>244</v>
      </c>
      <c r="C43" s="565"/>
      <c r="D43" s="566"/>
      <c r="I43" s="570"/>
      <c r="J43" s="570"/>
      <c r="K43" s="570"/>
      <c r="Q43" s="571"/>
      <c r="R43" s="571"/>
      <c r="S43" s="571"/>
      <c r="W43" s="557" t="s">
        <v>92</v>
      </c>
      <c r="X43" s="558"/>
      <c r="Y43" s="559"/>
      <c r="Z43" s="85"/>
      <c r="AA43" s="77"/>
      <c r="AB43" s="77"/>
      <c r="AC43" s="86"/>
      <c r="AD43" s="86"/>
      <c r="AE43" s="86"/>
      <c r="AF43" s="572" t="s">
        <v>90</v>
      </c>
      <c r="AG43" s="573"/>
      <c r="AH43" s="574"/>
      <c r="AI43" s="85"/>
      <c r="AJ43" s="85"/>
      <c r="AK43" s="85"/>
      <c r="AL43" s="85"/>
      <c r="AQ43" s="557" t="s">
        <v>93</v>
      </c>
      <c r="AR43" s="558"/>
      <c r="AS43" s="559"/>
      <c r="AV43" s="77"/>
      <c r="AW43" s="77"/>
      <c r="AX43" s="77"/>
      <c r="AY43" s="557" t="s">
        <v>91</v>
      </c>
      <c r="AZ43" s="558"/>
      <c r="BA43" s="559"/>
      <c r="BD43" s="87"/>
      <c r="BE43" s="563"/>
      <c r="BF43" s="563"/>
      <c r="BG43" s="563"/>
    </row>
    <row r="44" spans="2:59" ht="12.75">
      <c r="B44" s="567"/>
      <c r="C44" s="568"/>
      <c r="D44" s="569"/>
      <c r="I44" s="570"/>
      <c r="J44" s="570"/>
      <c r="K44" s="570"/>
      <c r="Q44" s="571"/>
      <c r="R44" s="571"/>
      <c r="S44" s="571"/>
      <c r="W44" s="560"/>
      <c r="X44" s="561"/>
      <c r="Y44" s="562"/>
      <c r="Z44" s="85"/>
      <c r="AA44" s="77"/>
      <c r="AB44" s="77"/>
      <c r="AC44" s="86"/>
      <c r="AD44" s="86"/>
      <c r="AE44" s="86"/>
      <c r="AF44" s="575"/>
      <c r="AG44" s="576"/>
      <c r="AH44" s="577"/>
      <c r="AI44" s="85"/>
      <c r="AJ44" s="85"/>
      <c r="AK44" s="85"/>
      <c r="AL44" s="85"/>
      <c r="AQ44" s="560"/>
      <c r="AR44" s="561"/>
      <c r="AS44" s="562"/>
      <c r="AV44" s="77"/>
      <c r="AW44" s="77"/>
      <c r="AX44" s="77"/>
      <c r="AY44" s="560"/>
      <c r="AZ44" s="561"/>
      <c r="BA44" s="562"/>
      <c r="BD44" s="87"/>
      <c r="BE44" s="563"/>
      <c r="BF44" s="563"/>
      <c r="BG44" s="563"/>
    </row>
    <row r="45" spans="18:59" ht="12.75"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BD45" s="87"/>
      <c r="BE45" s="87"/>
      <c r="BF45" s="87"/>
      <c r="BG45" s="87"/>
    </row>
    <row r="46" spans="56:59" ht="12.75">
      <c r="BD46" s="87"/>
      <c r="BE46" s="87"/>
      <c r="BF46" s="87"/>
      <c r="BG46" s="87"/>
    </row>
    <row r="47" spans="56:59" ht="12.75">
      <c r="BD47" s="87"/>
      <c r="BE47" s="87"/>
      <c r="BF47" s="87"/>
      <c r="BG47" s="87"/>
    </row>
  </sheetData>
  <sheetProtection/>
  <mergeCells count="69">
    <mergeCell ref="AY43:BA44"/>
    <mergeCell ref="BE43:BG44"/>
    <mergeCell ref="B43:D44"/>
    <mergeCell ref="I43:K44"/>
    <mergeCell ref="Q43:S44"/>
    <mergeCell ref="W43:Y44"/>
    <mergeCell ref="AF43:AH44"/>
    <mergeCell ref="AQ43:AS44"/>
    <mergeCell ref="U40:AB40"/>
    <mergeCell ref="AD40:AJ40"/>
    <mergeCell ref="AN40:AW40"/>
    <mergeCell ref="G41:M41"/>
    <mergeCell ref="U41:AB41"/>
    <mergeCell ref="AN41:AW41"/>
    <mergeCell ref="G40:M40"/>
    <mergeCell ref="BE38:BG38"/>
    <mergeCell ref="A39:E39"/>
    <mergeCell ref="G39:M39"/>
    <mergeCell ref="P39:T39"/>
    <mergeCell ref="U39:AB39"/>
    <mergeCell ref="AD39:AJ39"/>
    <mergeCell ref="AN39:AW39"/>
    <mergeCell ref="A35:F35"/>
    <mergeCell ref="AN37:AW37"/>
    <mergeCell ref="A38:E38"/>
    <mergeCell ref="G38:M38"/>
    <mergeCell ref="O38:AB38"/>
    <mergeCell ref="AD38:AJ38"/>
    <mergeCell ref="AN38:AW38"/>
    <mergeCell ref="AD37:AJ37"/>
    <mergeCell ref="BG24:BG28"/>
    <mergeCell ref="BH24:BH28"/>
    <mergeCell ref="BI24:BI28"/>
    <mergeCell ref="BC26:BC28"/>
    <mergeCell ref="BB24:BC25"/>
    <mergeCell ref="BB26:BB28"/>
    <mergeCell ref="BD24:BF25"/>
    <mergeCell ref="BD26:BD28"/>
    <mergeCell ref="BE26:BE28"/>
    <mergeCell ref="BF26:BF28"/>
    <mergeCell ref="AX24:BA24"/>
    <mergeCell ref="AG24:AI24"/>
    <mergeCell ref="AO24:AR24"/>
    <mergeCell ref="X24:Z24"/>
    <mergeCell ref="AB24:AE24"/>
    <mergeCell ref="AK24:AN24"/>
    <mergeCell ref="AT24:AV24"/>
    <mergeCell ref="BB21:BI21"/>
    <mergeCell ref="A22:AE22"/>
    <mergeCell ref="BB22:BI22"/>
    <mergeCell ref="A13:J13"/>
    <mergeCell ref="AJ19:AQ19"/>
    <mergeCell ref="M19:S19"/>
    <mergeCell ref="A1:AQ1"/>
    <mergeCell ref="BB3:BI3"/>
    <mergeCell ref="A2:AQ2"/>
    <mergeCell ref="A11:AQ11"/>
    <mergeCell ref="A4:AQ4"/>
    <mergeCell ref="A6:AQ6"/>
    <mergeCell ref="A7:AQ7"/>
    <mergeCell ref="G8:AK8"/>
    <mergeCell ref="D3:AN3"/>
    <mergeCell ref="M9:AF9"/>
    <mergeCell ref="O24:R24"/>
    <mergeCell ref="T24:V24"/>
    <mergeCell ref="A24:A27"/>
    <mergeCell ref="B24:E24"/>
    <mergeCell ref="G24:I24"/>
    <mergeCell ref="K24:N24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803"/>
  <sheetViews>
    <sheetView tabSelected="1" view="pageBreakPreview" zoomScale="60" zoomScaleNormal="85" zoomScalePageLayoutView="0" workbookViewId="0" topLeftCell="A1">
      <pane xSplit="2" ySplit="6" topLeftCell="C10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31" sqref="J131"/>
    </sheetView>
  </sheetViews>
  <sheetFormatPr defaultColWidth="9.00390625" defaultRowHeight="12.75"/>
  <cols>
    <col min="1" max="1" width="7.875" style="528" customWidth="1"/>
    <col min="2" max="2" width="36.625" style="234" customWidth="1"/>
    <col min="3" max="3" width="6.00390625" style="234" customWidth="1"/>
    <col min="4" max="4" width="5.00390625" style="234" customWidth="1"/>
    <col min="5" max="5" width="6.125" style="234" customWidth="1"/>
    <col min="6" max="6" width="4.875" style="234" customWidth="1"/>
    <col min="7" max="7" width="6.625" style="234" customWidth="1"/>
    <col min="8" max="8" width="7.625" style="234" customWidth="1"/>
    <col min="9" max="9" width="4.875" style="234" customWidth="1"/>
    <col min="10" max="10" width="7.00390625" style="234" customWidth="1"/>
    <col min="11" max="11" width="3.875" style="234" customWidth="1"/>
    <col min="12" max="12" width="4.125" style="234" customWidth="1"/>
    <col min="13" max="13" width="5.625" style="234" customWidth="1"/>
    <col min="14" max="14" width="5.25390625" style="234" customWidth="1"/>
    <col min="15" max="15" width="4.625" style="234" customWidth="1"/>
    <col min="16" max="16" width="4.75390625" style="234" customWidth="1"/>
    <col min="17" max="17" width="5.00390625" style="234" customWidth="1"/>
    <col min="18" max="18" width="4.25390625" style="234" customWidth="1"/>
    <col min="19" max="19" width="4.625" style="234" customWidth="1"/>
    <col min="20" max="20" width="5.125" style="234" customWidth="1"/>
    <col min="21" max="21" width="5.00390625" style="234" customWidth="1"/>
    <col min="22" max="22" width="4.75390625" style="234" customWidth="1"/>
    <col min="23" max="23" width="4.625" style="234" customWidth="1"/>
    <col min="24" max="24" width="4.125" style="234" customWidth="1"/>
    <col min="25" max="25" width="4.75390625" style="234" customWidth="1"/>
    <col min="26" max="26" width="5.125" style="234" customWidth="1"/>
    <col min="27" max="27" width="4.25390625" style="234" customWidth="1"/>
    <col min="28" max="28" width="5.00390625" style="234" customWidth="1"/>
    <col min="29" max="29" width="4.625" style="234" customWidth="1"/>
    <col min="30" max="30" width="4.875" style="234" customWidth="1"/>
    <col min="31" max="31" width="4.75390625" style="234" customWidth="1"/>
    <col min="32" max="32" width="4.375" style="234" customWidth="1"/>
    <col min="33" max="37" width="4.125" style="234" customWidth="1"/>
    <col min="38" max="38" width="4.625" style="234" customWidth="1"/>
    <col min="39" max="39" width="3.875" style="234" customWidth="1"/>
    <col min="40" max="40" width="2.75390625" style="234" customWidth="1"/>
    <col min="41" max="66" width="9.125" style="234" customWidth="1"/>
    <col min="67" max="16384" width="9.125" style="341" customWidth="1"/>
  </cols>
  <sheetData>
    <row r="1" spans="2:40" s="100" customFormat="1" ht="15.75" thickBot="1">
      <c r="B1" s="443" t="s">
        <v>0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</row>
    <row r="2" spans="1:40" s="100" customFormat="1" ht="13.5" customHeight="1" thickBot="1">
      <c r="A2" s="606" t="s">
        <v>12</v>
      </c>
      <c r="B2" s="636" t="s">
        <v>20</v>
      </c>
      <c r="C2" s="638" t="s">
        <v>19</v>
      </c>
      <c r="D2" s="639"/>
      <c r="E2" s="640"/>
      <c r="F2" s="640"/>
      <c r="G2" s="640"/>
      <c r="H2" s="640"/>
      <c r="I2" s="640"/>
      <c r="J2" s="641"/>
      <c r="K2" s="648" t="s">
        <v>2</v>
      </c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5" t="s">
        <v>261</v>
      </c>
      <c r="AL2" s="595" t="s">
        <v>39</v>
      </c>
      <c r="AM2" s="596"/>
      <c r="AN2" s="597"/>
    </row>
    <row r="3" spans="1:40" s="100" customFormat="1" ht="13.5" thickBot="1">
      <c r="A3" s="607"/>
      <c r="B3" s="637"/>
      <c r="C3" s="620" t="s">
        <v>16</v>
      </c>
      <c r="D3" s="618" t="s">
        <v>17</v>
      </c>
      <c r="E3" s="622" t="s">
        <v>7</v>
      </c>
      <c r="F3" s="623"/>
      <c r="G3" s="623"/>
      <c r="H3" s="623"/>
      <c r="I3" s="623"/>
      <c r="J3" s="624"/>
      <c r="K3" s="626" t="s">
        <v>25</v>
      </c>
      <c r="L3" s="627"/>
      <c r="M3" s="627"/>
      <c r="N3" s="627"/>
      <c r="O3" s="626" t="s">
        <v>26</v>
      </c>
      <c r="P3" s="627"/>
      <c r="Q3" s="627"/>
      <c r="R3" s="627"/>
      <c r="S3" s="627"/>
      <c r="T3" s="635"/>
      <c r="U3" s="626" t="s">
        <v>27</v>
      </c>
      <c r="V3" s="627"/>
      <c r="W3" s="627"/>
      <c r="X3" s="627"/>
      <c r="Y3" s="627"/>
      <c r="Z3" s="635"/>
      <c r="AA3" s="627" t="s">
        <v>28</v>
      </c>
      <c r="AB3" s="627"/>
      <c r="AC3" s="627"/>
      <c r="AD3" s="627"/>
      <c r="AE3" s="627"/>
      <c r="AF3" s="635"/>
      <c r="AG3" s="626" t="s">
        <v>259</v>
      </c>
      <c r="AH3" s="627"/>
      <c r="AI3" s="627"/>
      <c r="AJ3" s="627"/>
      <c r="AK3" s="646"/>
      <c r="AL3" s="598"/>
      <c r="AM3" s="599"/>
      <c r="AN3" s="600"/>
    </row>
    <row r="4" spans="1:40" s="100" customFormat="1" ht="13.5" thickBot="1">
      <c r="A4" s="607"/>
      <c r="B4" s="637"/>
      <c r="C4" s="621"/>
      <c r="D4" s="619"/>
      <c r="E4" s="618" t="s">
        <v>238</v>
      </c>
      <c r="F4" s="622" t="s">
        <v>3</v>
      </c>
      <c r="G4" s="623"/>
      <c r="H4" s="623"/>
      <c r="I4" s="625"/>
      <c r="J4" s="643" t="s">
        <v>8</v>
      </c>
      <c r="K4" s="450">
        <v>1</v>
      </c>
      <c r="L4" s="633">
        <v>2</v>
      </c>
      <c r="M4" s="633"/>
      <c r="N4" s="634"/>
      <c r="O4" s="626">
        <v>3</v>
      </c>
      <c r="P4" s="627"/>
      <c r="Q4" s="642"/>
      <c r="R4" s="633">
        <v>4</v>
      </c>
      <c r="S4" s="633"/>
      <c r="T4" s="634"/>
      <c r="U4" s="626">
        <v>5</v>
      </c>
      <c r="V4" s="627"/>
      <c r="W4" s="642"/>
      <c r="X4" s="633">
        <v>6</v>
      </c>
      <c r="Y4" s="633"/>
      <c r="Z4" s="634"/>
      <c r="AA4" s="626">
        <v>7</v>
      </c>
      <c r="AB4" s="627"/>
      <c r="AC4" s="642"/>
      <c r="AD4" s="633">
        <v>8</v>
      </c>
      <c r="AE4" s="633"/>
      <c r="AF4" s="634"/>
      <c r="AG4" s="626">
        <v>9</v>
      </c>
      <c r="AH4" s="642"/>
      <c r="AI4" s="650">
        <v>10</v>
      </c>
      <c r="AJ4" s="635"/>
      <c r="AK4" s="646"/>
      <c r="AL4" s="601"/>
      <c r="AM4" s="602"/>
      <c r="AN4" s="603"/>
    </row>
    <row r="5" spans="1:40" s="100" customFormat="1" ht="72.75" thickBot="1">
      <c r="A5" s="607"/>
      <c r="B5" s="637"/>
      <c r="C5" s="621"/>
      <c r="D5" s="619"/>
      <c r="E5" s="619"/>
      <c r="F5" s="182" t="s">
        <v>9</v>
      </c>
      <c r="G5" s="182" t="s">
        <v>4</v>
      </c>
      <c r="H5" s="182" t="s">
        <v>5</v>
      </c>
      <c r="I5" s="182" t="s">
        <v>6</v>
      </c>
      <c r="J5" s="644"/>
      <c r="K5" s="450" t="s">
        <v>244</v>
      </c>
      <c r="L5" s="447" t="s">
        <v>256</v>
      </c>
      <c r="M5" s="452" t="s">
        <v>257</v>
      </c>
      <c r="N5" s="448" t="s">
        <v>254</v>
      </c>
      <c r="O5" s="446" t="s">
        <v>253</v>
      </c>
      <c r="P5" s="452" t="s">
        <v>255</v>
      </c>
      <c r="Q5" s="451" t="s">
        <v>254</v>
      </c>
      <c r="R5" s="447" t="s">
        <v>253</v>
      </c>
      <c r="S5" s="452" t="s">
        <v>255</v>
      </c>
      <c r="T5" s="448" t="s">
        <v>254</v>
      </c>
      <c r="U5" s="446" t="s">
        <v>253</v>
      </c>
      <c r="V5" s="452" t="s">
        <v>255</v>
      </c>
      <c r="W5" s="451" t="s">
        <v>254</v>
      </c>
      <c r="X5" s="447" t="s">
        <v>253</v>
      </c>
      <c r="Y5" s="452" t="s">
        <v>255</v>
      </c>
      <c r="Z5" s="448" t="s">
        <v>254</v>
      </c>
      <c r="AA5" s="446" t="s">
        <v>253</v>
      </c>
      <c r="AB5" s="452" t="s">
        <v>255</v>
      </c>
      <c r="AC5" s="451" t="s">
        <v>254</v>
      </c>
      <c r="AD5" s="447" t="s">
        <v>253</v>
      </c>
      <c r="AE5" s="452" t="s">
        <v>255</v>
      </c>
      <c r="AF5" s="448" t="s">
        <v>254</v>
      </c>
      <c r="AG5" s="445" t="s">
        <v>253</v>
      </c>
      <c r="AH5" s="452" t="s">
        <v>254</v>
      </c>
      <c r="AI5" s="445" t="s">
        <v>253</v>
      </c>
      <c r="AJ5" s="452" t="s">
        <v>254</v>
      </c>
      <c r="AK5" s="647"/>
      <c r="AL5" s="453" t="s">
        <v>10</v>
      </c>
      <c r="AM5" s="454" t="s">
        <v>260</v>
      </c>
      <c r="AN5" s="455" t="s">
        <v>1</v>
      </c>
    </row>
    <row r="6" spans="1:50" s="100" customFormat="1" ht="15.75" customHeight="1" thickBot="1">
      <c r="A6" s="456" t="s">
        <v>13</v>
      </c>
      <c r="B6" s="614" t="s">
        <v>14</v>
      </c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4"/>
      <c r="AE6" s="614"/>
      <c r="AF6" s="614"/>
      <c r="AG6" s="614"/>
      <c r="AH6" s="614"/>
      <c r="AI6" s="614"/>
      <c r="AJ6" s="614"/>
      <c r="AK6" s="614"/>
      <c r="AL6" s="614"/>
      <c r="AM6" s="614"/>
      <c r="AN6" s="616"/>
      <c r="AP6" s="100" t="s">
        <v>161</v>
      </c>
      <c r="AQ6" s="100" t="s">
        <v>162</v>
      </c>
      <c r="AR6" s="100" t="s">
        <v>163</v>
      </c>
      <c r="AS6" s="100" t="s">
        <v>164</v>
      </c>
      <c r="AT6" s="100" t="s">
        <v>165</v>
      </c>
      <c r="AU6" s="100" t="s">
        <v>166</v>
      </c>
      <c r="AV6" s="100" t="s">
        <v>167</v>
      </c>
      <c r="AW6" s="100" t="s">
        <v>168</v>
      </c>
      <c r="AX6" s="100" t="s">
        <v>262</v>
      </c>
    </row>
    <row r="7" spans="1:40" s="457" customFormat="1" ht="14.25" customHeight="1" thickBot="1">
      <c r="A7" s="7" t="s">
        <v>116</v>
      </c>
      <c r="B7" s="6" t="s">
        <v>15</v>
      </c>
      <c r="C7" s="5">
        <f aca="true" t="shared" si="0" ref="C7:AJ7">SUM(C8:C13)</f>
        <v>24</v>
      </c>
      <c r="D7" s="5">
        <f t="shared" si="0"/>
        <v>864</v>
      </c>
      <c r="E7" s="5">
        <f t="shared" si="0"/>
        <v>84</v>
      </c>
      <c r="F7" s="5">
        <f t="shared" si="0"/>
        <v>34</v>
      </c>
      <c r="G7" s="5">
        <f t="shared" si="0"/>
        <v>30</v>
      </c>
      <c r="H7" s="5">
        <f>SUM(H8:H13)</f>
        <v>0</v>
      </c>
      <c r="I7" s="5">
        <f t="shared" si="0"/>
        <v>20</v>
      </c>
      <c r="J7" s="88">
        <f t="shared" si="0"/>
        <v>780</v>
      </c>
      <c r="K7" s="7">
        <f t="shared" si="0"/>
        <v>8</v>
      </c>
      <c r="L7" s="5">
        <f t="shared" si="0"/>
        <v>34</v>
      </c>
      <c r="M7" s="88">
        <f t="shared" si="0"/>
        <v>4</v>
      </c>
      <c r="N7" s="6">
        <f t="shared" si="0"/>
        <v>390</v>
      </c>
      <c r="O7" s="11">
        <f t="shared" si="0"/>
        <v>16</v>
      </c>
      <c r="P7" s="11">
        <f t="shared" si="0"/>
        <v>4</v>
      </c>
      <c r="Q7" s="5">
        <f t="shared" si="0"/>
        <v>196</v>
      </c>
      <c r="R7" s="5">
        <f t="shared" si="0"/>
        <v>18</v>
      </c>
      <c r="S7" s="88">
        <f t="shared" si="0"/>
        <v>0</v>
      </c>
      <c r="T7" s="88">
        <f t="shared" si="0"/>
        <v>194</v>
      </c>
      <c r="U7" s="7">
        <f t="shared" si="0"/>
        <v>0</v>
      </c>
      <c r="V7" s="11">
        <f t="shared" si="0"/>
        <v>0</v>
      </c>
      <c r="W7" s="5">
        <f t="shared" si="0"/>
        <v>0</v>
      </c>
      <c r="X7" s="5">
        <f t="shared" si="0"/>
        <v>0</v>
      </c>
      <c r="Y7" s="88">
        <f t="shared" si="0"/>
        <v>0</v>
      </c>
      <c r="Z7" s="6">
        <f t="shared" si="0"/>
        <v>0</v>
      </c>
      <c r="AA7" s="7">
        <f t="shared" si="0"/>
        <v>0</v>
      </c>
      <c r="AB7" s="11">
        <f t="shared" si="0"/>
        <v>0</v>
      </c>
      <c r="AC7" s="5">
        <f t="shared" si="0"/>
        <v>0</v>
      </c>
      <c r="AD7" s="5">
        <f t="shared" si="0"/>
        <v>0</v>
      </c>
      <c r="AE7" s="88">
        <f t="shared" si="0"/>
        <v>0</v>
      </c>
      <c r="AF7" s="6">
        <f t="shared" si="0"/>
        <v>0</v>
      </c>
      <c r="AG7" s="189">
        <f t="shared" si="0"/>
        <v>0</v>
      </c>
      <c r="AH7" s="5">
        <f t="shared" si="0"/>
        <v>0</v>
      </c>
      <c r="AI7" s="5">
        <f>SUM(AI8:AI13)</f>
        <v>0</v>
      </c>
      <c r="AJ7" s="189">
        <f t="shared" si="0"/>
        <v>0</v>
      </c>
      <c r="AK7" s="207">
        <f>SUM(AK8:AK13)</f>
        <v>8</v>
      </c>
      <c r="AL7" s="9"/>
      <c r="AM7" s="113"/>
      <c r="AN7" s="10"/>
    </row>
    <row r="8" spans="1:50" s="100" customFormat="1" ht="12.75">
      <c r="A8" s="241" t="s">
        <v>110</v>
      </c>
      <c r="B8" s="340" t="s">
        <v>21</v>
      </c>
      <c r="C8" s="241">
        <v>3</v>
      </c>
      <c r="D8" s="243">
        <v>108</v>
      </c>
      <c r="E8" s="244">
        <v>12</v>
      </c>
      <c r="F8" s="244">
        <v>8</v>
      </c>
      <c r="G8" s="244"/>
      <c r="H8" s="244"/>
      <c r="I8" s="244">
        <f aca="true" t="shared" si="1" ref="I8:I13">E8-F8-G8-H8</f>
        <v>4</v>
      </c>
      <c r="J8" s="246">
        <f aca="true" t="shared" si="2" ref="J8:J13">D8-E8</f>
        <v>96</v>
      </c>
      <c r="K8" s="287">
        <v>2</v>
      </c>
      <c r="L8" s="285">
        <v>10</v>
      </c>
      <c r="M8" s="295"/>
      <c r="N8" s="288">
        <f>J8</f>
        <v>96</v>
      </c>
      <c r="O8" s="287"/>
      <c r="P8" s="294"/>
      <c r="Q8" s="285"/>
      <c r="R8" s="285"/>
      <c r="S8" s="295"/>
      <c r="T8" s="288"/>
      <c r="U8" s="287"/>
      <c r="V8" s="294"/>
      <c r="W8" s="285"/>
      <c r="X8" s="285"/>
      <c r="Y8" s="295"/>
      <c r="Z8" s="288"/>
      <c r="AA8" s="287"/>
      <c r="AB8" s="294"/>
      <c r="AC8" s="285"/>
      <c r="AD8" s="285"/>
      <c r="AE8" s="295"/>
      <c r="AF8" s="288"/>
      <c r="AG8" s="284"/>
      <c r="AH8" s="285"/>
      <c r="AI8" s="285"/>
      <c r="AJ8" s="284"/>
      <c r="AK8" s="286">
        <v>1</v>
      </c>
      <c r="AL8" s="287">
        <v>2</v>
      </c>
      <c r="AM8" s="284"/>
      <c r="AN8" s="288"/>
      <c r="AP8" s="235"/>
      <c r="AQ8" s="235">
        <f aca="true" t="shared" si="3" ref="AQ8:AQ13">(K8+L8+N8)/36</f>
        <v>3</v>
      </c>
      <c r="AR8" s="235">
        <f aca="true" t="shared" si="4" ref="AR8:AR13">(M8+O8+Q8)/36</f>
        <v>0</v>
      </c>
      <c r="AS8" s="235">
        <f aca="true" t="shared" si="5" ref="AS8:AS13">(P8+R8+T8)/36</f>
        <v>0</v>
      </c>
      <c r="AT8" s="235">
        <f aca="true" t="shared" si="6" ref="AT8:AT13">(S8+U8+W8)/36</f>
        <v>0</v>
      </c>
      <c r="AU8" s="235">
        <f aca="true" t="shared" si="7" ref="AU8:AU13">(V8+X8+Z8)/36</f>
        <v>0</v>
      </c>
      <c r="AV8" s="235">
        <f aca="true" t="shared" si="8" ref="AV8:AV13">(Y8+AA8+AC8)/36</f>
        <v>0</v>
      </c>
      <c r="AW8" s="235">
        <f aca="true" t="shared" si="9" ref="AW8:AW13">(AB8+AD8+AF8)/36</f>
        <v>0</v>
      </c>
      <c r="AX8" s="235">
        <f aca="true" t="shared" si="10" ref="AX8:AX13">(AE8+AG8+AH8)/36</f>
        <v>0</v>
      </c>
    </row>
    <row r="9" spans="1:50" s="100" customFormat="1" ht="12.75">
      <c r="A9" s="242" t="s">
        <v>111</v>
      </c>
      <c r="B9" s="458" t="s">
        <v>22</v>
      </c>
      <c r="C9" s="242">
        <v>3</v>
      </c>
      <c r="D9" s="243">
        <f>C9*36</f>
        <v>108</v>
      </c>
      <c r="E9" s="244">
        <v>12</v>
      </c>
      <c r="F9" s="245">
        <v>8</v>
      </c>
      <c r="G9" s="245"/>
      <c r="H9" s="245"/>
      <c r="I9" s="244">
        <f t="shared" si="1"/>
        <v>4</v>
      </c>
      <c r="J9" s="246">
        <f t="shared" si="2"/>
        <v>96</v>
      </c>
      <c r="K9" s="250"/>
      <c r="L9" s="247"/>
      <c r="M9" s="248"/>
      <c r="N9" s="249"/>
      <c r="O9" s="250"/>
      <c r="P9" s="251">
        <v>2</v>
      </c>
      <c r="Q9" s="247"/>
      <c r="R9" s="247">
        <v>10</v>
      </c>
      <c r="S9" s="248"/>
      <c r="T9" s="249">
        <f>J9</f>
        <v>96</v>
      </c>
      <c r="U9" s="250"/>
      <c r="V9" s="251"/>
      <c r="W9" s="247"/>
      <c r="X9" s="247"/>
      <c r="Y9" s="248"/>
      <c r="Z9" s="249"/>
      <c r="AA9" s="250"/>
      <c r="AB9" s="251"/>
      <c r="AC9" s="247"/>
      <c r="AD9" s="247"/>
      <c r="AE9" s="248"/>
      <c r="AF9" s="249"/>
      <c r="AG9" s="269"/>
      <c r="AH9" s="247"/>
      <c r="AI9" s="247"/>
      <c r="AJ9" s="269"/>
      <c r="AK9" s="270">
        <v>1</v>
      </c>
      <c r="AL9" s="250">
        <v>4</v>
      </c>
      <c r="AM9" s="269"/>
      <c r="AN9" s="459"/>
      <c r="AP9" s="235"/>
      <c r="AQ9" s="235">
        <f t="shared" si="3"/>
        <v>0</v>
      </c>
      <c r="AR9" s="235">
        <f t="shared" si="4"/>
        <v>0</v>
      </c>
      <c r="AS9" s="235">
        <f t="shared" si="5"/>
        <v>3</v>
      </c>
      <c r="AT9" s="235">
        <f t="shared" si="6"/>
        <v>0</v>
      </c>
      <c r="AU9" s="235">
        <f t="shared" si="7"/>
        <v>0</v>
      </c>
      <c r="AV9" s="235">
        <f t="shared" si="8"/>
        <v>0</v>
      </c>
      <c r="AW9" s="235">
        <f t="shared" si="9"/>
        <v>0</v>
      </c>
      <c r="AX9" s="235">
        <f t="shared" si="10"/>
        <v>0</v>
      </c>
    </row>
    <row r="10" spans="1:50" s="100" customFormat="1" ht="12.75">
      <c r="A10" s="241" t="s">
        <v>112</v>
      </c>
      <c r="B10" s="458" t="s">
        <v>23</v>
      </c>
      <c r="C10" s="242">
        <v>9</v>
      </c>
      <c r="D10" s="243">
        <f>C10*36</f>
        <v>324</v>
      </c>
      <c r="E10" s="244">
        <v>30</v>
      </c>
      <c r="F10" s="245"/>
      <c r="G10" s="245">
        <v>30</v>
      </c>
      <c r="H10" s="245"/>
      <c r="I10" s="244">
        <f t="shared" si="1"/>
        <v>0</v>
      </c>
      <c r="J10" s="246">
        <f t="shared" si="2"/>
        <v>294</v>
      </c>
      <c r="K10" s="242">
        <v>2</v>
      </c>
      <c r="L10" s="247">
        <v>8</v>
      </c>
      <c r="M10" s="248">
        <v>2</v>
      </c>
      <c r="N10" s="249">
        <v>98</v>
      </c>
      <c r="O10" s="250">
        <v>8</v>
      </c>
      <c r="P10" s="251">
        <v>2</v>
      </c>
      <c r="Q10" s="247">
        <v>98</v>
      </c>
      <c r="R10" s="247">
        <v>8</v>
      </c>
      <c r="S10" s="248"/>
      <c r="T10" s="249">
        <f>J10-N10-Q10</f>
        <v>98</v>
      </c>
      <c r="U10" s="250"/>
      <c r="V10" s="251"/>
      <c r="W10" s="247"/>
      <c r="X10" s="247"/>
      <c r="Y10" s="248"/>
      <c r="Z10" s="249"/>
      <c r="AA10" s="250"/>
      <c r="AB10" s="251"/>
      <c r="AC10" s="247"/>
      <c r="AD10" s="247"/>
      <c r="AE10" s="248"/>
      <c r="AF10" s="249"/>
      <c r="AG10" s="269"/>
      <c r="AH10" s="247"/>
      <c r="AI10" s="247"/>
      <c r="AJ10" s="269"/>
      <c r="AK10" s="270">
        <v>3</v>
      </c>
      <c r="AL10" s="250">
        <v>4</v>
      </c>
      <c r="AM10" s="269">
        <v>2.3</v>
      </c>
      <c r="AN10" s="249"/>
      <c r="AP10" s="235"/>
      <c r="AQ10" s="235">
        <f t="shared" si="3"/>
        <v>3</v>
      </c>
      <c r="AR10" s="235">
        <f t="shared" si="4"/>
        <v>3</v>
      </c>
      <c r="AS10" s="235">
        <f t="shared" si="5"/>
        <v>3</v>
      </c>
      <c r="AT10" s="235">
        <f t="shared" si="6"/>
        <v>0</v>
      </c>
      <c r="AU10" s="235">
        <f t="shared" si="7"/>
        <v>0</v>
      </c>
      <c r="AV10" s="235">
        <f t="shared" si="8"/>
        <v>0</v>
      </c>
      <c r="AW10" s="235">
        <f t="shared" si="9"/>
        <v>0</v>
      </c>
      <c r="AX10" s="235">
        <f t="shared" si="10"/>
        <v>0</v>
      </c>
    </row>
    <row r="11" spans="1:50" s="100" customFormat="1" ht="12.75">
      <c r="A11" s="242" t="s">
        <v>113</v>
      </c>
      <c r="B11" s="458" t="s">
        <v>279</v>
      </c>
      <c r="C11" s="242">
        <v>3</v>
      </c>
      <c r="D11" s="243">
        <f>C11*36</f>
        <v>108</v>
      </c>
      <c r="E11" s="244">
        <v>10</v>
      </c>
      <c r="F11" s="245">
        <v>6</v>
      </c>
      <c r="G11" s="245"/>
      <c r="H11" s="245"/>
      <c r="I11" s="244">
        <f t="shared" si="1"/>
        <v>4</v>
      </c>
      <c r="J11" s="246">
        <f t="shared" si="2"/>
        <v>98</v>
      </c>
      <c r="K11" s="242"/>
      <c r="L11" s="247"/>
      <c r="M11" s="248">
        <v>2</v>
      </c>
      <c r="N11" s="249"/>
      <c r="O11" s="250">
        <v>8</v>
      </c>
      <c r="P11" s="251"/>
      <c r="Q11" s="247">
        <f>J11</f>
        <v>98</v>
      </c>
      <c r="R11" s="247"/>
      <c r="S11" s="248"/>
      <c r="T11" s="249"/>
      <c r="U11" s="250"/>
      <c r="V11" s="251"/>
      <c r="W11" s="247"/>
      <c r="X11" s="247"/>
      <c r="Y11" s="248"/>
      <c r="Z11" s="249"/>
      <c r="AA11" s="250"/>
      <c r="AB11" s="251"/>
      <c r="AC11" s="247"/>
      <c r="AD11" s="247"/>
      <c r="AE11" s="248"/>
      <c r="AF11" s="249"/>
      <c r="AG11" s="269"/>
      <c r="AH11" s="247"/>
      <c r="AI11" s="247"/>
      <c r="AJ11" s="269"/>
      <c r="AK11" s="270">
        <v>1</v>
      </c>
      <c r="AL11" s="250"/>
      <c r="AM11" s="269">
        <v>3</v>
      </c>
      <c r="AN11" s="249"/>
      <c r="AP11" s="235"/>
      <c r="AQ11" s="235">
        <f t="shared" si="3"/>
        <v>0</v>
      </c>
      <c r="AR11" s="235">
        <f t="shared" si="4"/>
        <v>3</v>
      </c>
      <c r="AS11" s="235">
        <f t="shared" si="5"/>
        <v>0</v>
      </c>
      <c r="AT11" s="235">
        <f t="shared" si="6"/>
        <v>0</v>
      </c>
      <c r="AU11" s="235">
        <f t="shared" si="7"/>
        <v>0</v>
      </c>
      <c r="AV11" s="235">
        <f t="shared" si="8"/>
        <v>0</v>
      </c>
      <c r="AW11" s="235">
        <f t="shared" si="9"/>
        <v>0</v>
      </c>
      <c r="AX11" s="235">
        <f t="shared" si="10"/>
        <v>0</v>
      </c>
    </row>
    <row r="12" spans="1:50" s="100" customFormat="1" ht="12.75">
      <c r="A12" s="241" t="s">
        <v>114</v>
      </c>
      <c r="B12" s="460" t="s">
        <v>291</v>
      </c>
      <c r="C12" s="242">
        <v>3</v>
      </c>
      <c r="D12" s="243">
        <f>C12*36</f>
        <v>108</v>
      </c>
      <c r="E12" s="244">
        <v>10</v>
      </c>
      <c r="F12" s="245">
        <v>6</v>
      </c>
      <c r="G12" s="245"/>
      <c r="H12" s="245"/>
      <c r="I12" s="244">
        <f t="shared" si="1"/>
        <v>4</v>
      </c>
      <c r="J12" s="246">
        <f t="shared" si="2"/>
        <v>98</v>
      </c>
      <c r="K12" s="242">
        <v>2</v>
      </c>
      <c r="L12" s="247">
        <v>8</v>
      </c>
      <c r="M12" s="248"/>
      <c r="N12" s="249">
        <f>J12</f>
        <v>98</v>
      </c>
      <c r="O12" s="250"/>
      <c r="P12" s="251"/>
      <c r="Q12" s="247"/>
      <c r="R12" s="247"/>
      <c r="S12" s="248"/>
      <c r="T12" s="249"/>
      <c r="U12" s="250"/>
      <c r="V12" s="251"/>
      <c r="W12" s="247"/>
      <c r="X12" s="247"/>
      <c r="Y12" s="248"/>
      <c r="Z12" s="249"/>
      <c r="AA12" s="250"/>
      <c r="AB12" s="251"/>
      <c r="AC12" s="247"/>
      <c r="AD12" s="247"/>
      <c r="AE12" s="248"/>
      <c r="AF12" s="249"/>
      <c r="AG12" s="252"/>
      <c r="AH12" s="253"/>
      <c r="AI12" s="253"/>
      <c r="AJ12" s="252"/>
      <c r="AK12" s="254">
        <v>1</v>
      </c>
      <c r="AL12" s="255"/>
      <c r="AM12" s="252">
        <v>2</v>
      </c>
      <c r="AN12" s="256"/>
      <c r="AP12" s="235"/>
      <c r="AQ12" s="235">
        <f t="shared" si="3"/>
        <v>3</v>
      </c>
      <c r="AR12" s="235">
        <f t="shared" si="4"/>
        <v>0</v>
      </c>
      <c r="AS12" s="235">
        <f t="shared" si="5"/>
        <v>0</v>
      </c>
      <c r="AT12" s="235">
        <f t="shared" si="6"/>
        <v>0</v>
      </c>
      <c r="AU12" s="235">
        <f t="shared" si="7"/>
        <v>0</v>
      </c>
      <c r="AV12" s="235">
        <f t="shared" si="8"/>
        <v>0</v>
      </c>
      <c r="AW12" s="235">
        <f t="shared" si="9"/>
        <v>0</v>
      </c>
      <c r="AX12" s="235">
        <f t="shared" si="10"/>
        <v>0</v>
      </c>
    </row>
    <row r="13" spans="1:50" s="100" customFormat="1" ht="13.5" thickBot="1">
      <c r="A13" s="241" t="s">
        <v>275</v>
      </c>
      <c r="B13" s="460" t="s">
        <v>290</v>
      </c>
      <c r="C13" s="242">
        <v>3</v>
      </c>
      <c r="D13" s="243">
        <f>C13*36</f>
        <v>108</v>
      </c>
      <c r="E13" s="244">
        <v>10</v>
      </c>
      <c r="F13" s="245">
        <v>6</v>
      </c>
      <c r="G13" s="245"/>
      <c r="H13" s="245"/>
      <c r="I13" s="244">
        <f t="shared" si="1"/>
        <v>4</v>
      </c>
      <c r="J13" s="246">
        <f t="shared" si="2"/>
        <v>98</v>
      </c>
      <c r="K13" s="242">
        <v>2</v>
      </c>
      <c r="L13" s="247">
        <v>8</v>
      </c>
      <c r="M13" s="248"/>
      <c r="N13" s="249">
        <f>J13</f>
        <v>98</v>
      </c>
      <c r="O13" s="250"/>
      <c r="P13" s="251"/>
      <c r="Q13" s="247"/>
      <c r="R13" s="247"/>
      <c r="S13" s="248"/>
      <c r="T13" s="249"/>
      <c r="U13" s="250"/>
      <c r="V13" s="251"/>
      <c r="W13" s="247"/>
      <c r="X13" s="247"/>
      <c r="Y13" s="248"/>
      <c r="Z13" s="249"/>
      <c r="AA13" s="250"/>
      <c r="AB13" s="251"/>
      <c r="AC13" s="247"/>
      <c r="AD13" s="247"/>
      <c r="AE13" s="248"/>
      <c r="AF13" s="249"/>
      <c r="AG13" s="252"/>
      <c r="AH13" s="253"/>
      <c r="AI13" s="253"/>
      <c r="AJ13" s="252"/>
      <c r="AK13" s="254">
        <v>1</v>
      </c>
      <c r="AL13" s="255"/>
      <c r="AM13" s="252"/>
      <c r="AN13" s="256">
        <v>2</v>
      </c>
      <c r="AP13" s="235"/>
      <c r="AQ13" s="235">
        <f t="shared" si="3"/>
        <v>3</v>
      </c>
      <c r="AR13" s="235">
        <f t="shared" si="4"/>
        <v>0</v>
      </c>
      <c r="AS13" s="235">
        <f t="shared" si="5"/>
        <v>0</v>
      </c>
      <c r="AT13" s="235">
        <f t="shared" si="6"/>
        <v>0</v>
      </c>
      <c r="AU13" s="235">
        <f t="shared" si="7"/>
        <v>0</v>
      </c>
      <c r="AV13" s="235">
        <f t="shared" si="8"/>
        <v>0</v>
      </c>
      <c r="AW13" s="235">
        <f t="shared" si="9"/>
        <v>0</v>
      </c>
      <c r="AX13" s="235">
        <f t="shared" si="10"/>
        <v>0</v>
      </c>
    </row>
    <row r="14" spans="1:49" s="457" customFormat="1" ht="26.25" thickBot="1">
      <c r="A14" s="7" t="s">
        <v>117</v>
      </c>
      <c r="B14" s="95" t="s">
        <v>24</v>
      </c>
      <c r="C14" s="11">
        <f>C15+C19</f>
        <v>22</v>
      </c>
      <c r="D14" s="5">
        <f>SUM(D16:D19)</f>
        <v>792</v>
      </c>
      <c r="E14" s="5">
        <f>SUM(E16:E19)</f>
        <v>74</v>
      </c>
      <c r="F14" s="5">
        <f>SUM(F16:F19)</f>
        <v>40</v>
      </c>
      <c r="G14" s="5">
        <f>SUM(G16:G19)</f>
        <v>30</v>
      </c>
      <c r="H14" s="5">
        <f>SUM(H16:H19)</f>
        <v>0</v>
      </c>
      <c r="I14" s="5">
        <f aca="true" t="shared" si="11" ref="I14:AJ14">SUM(I16:I19)</f>
        <v>4</v>
      </c>
      <c r="J14" s="88">
        <f t="shared" si="11"/>
        <v>718</v>
      </c>
      <c r="K14" s="7">
        <f t="shared" si="11"/>
        <v>8</v>
      </c>
      <c r="L14" s="5">
        <f t="shared" si="11"/>
        <v>38</v>
      </c>
      <c r="M14" s="88">
        <f t="shared" si="11"/>
        <v>0</v>
      </c>
      <c r="N14" s="6">
        <f t="shared" si="11"/>
        <v>494</v>
      </c>
      <c r="O14" s="11">
        <f t="shared" si="11"/>
        <v>0</v>
      </c>
      <c r="P14" s="11">
        <f t="shared" si="11"/>
        <v>0</v>
      </c>
      <c r="Q14" s="5">
        <f t="shared" si="11"/>
        <v>0</v>
      </c>
      <c r="R14" s="5">
        <f t="shared" si="11"/>
        <v>0</v>
      </c>
      <c r="S14" s="88">
        <f t="shared" si="11"/>
        <v>0</v>
      </c>
      <c r="T14" s="88">
        <f t="shared" si="11"/>
        <v>0</v>
      </c>
      <c r="U14" s="7">
        <f t="shared" si="11"/>
        <v>0</v>
      </c>
      <c r="V14" s="11">
        <f t="shared" si="11"/>
        <v>8</v>
      </c>
      <c r="W14" s="5">
        <f t="shared" si="11"/>
        <v>0</v>
      </c>
      <c r="X14" s="5">
        <f t="shared" si="11"/>
        <v>20</v>
      </c>
      <c r="Y14" s="88">
        <f t="shared" si="11"/>
        <v>0</v>
      </c>
      <c r="Z14" s="6">
        <f t="shared" si="11"/>
        <v>224</v>
      </c>
      <c r="AA14" s="7">
        <f t="shared" si="11"/>
        <v>0</v>
      </c>
      <c r="AB14" s="11">
        <f t="shared" si="11"/>
        <v>0</v>
      </c>
      <c r="AC14" s="5">
        <f t="shared" si="11"/>
        <v>0</v>
      </c>
      <c r="AD14" s="5">
        <f t="shared" si="11"/>
        <v>0</v>
      </c>
      <c r="AE14" s="88">
        <f t="shared" si="11"/>
        <v>0</v>
      </c>
      <c r="AF14" s="6">
        <f t="shared" si="11"/>
        <v>0</v>
      </c>
      <c r="AG14" s="189">
        <f t="shared" si="11"/>
        <v>0</v>
      </c>
      <c r="AH14" s="5">
        <f t="shared" si="11"/>
        <v>0</v>
      </c>
      <c r="AI14" s="5">
        <f>SUM(AI16:AI19)</f>
        <v>0</v>
      </c>
      <c r="AJ14" s="189">
        <f t="shared" si="11"/>
        <v>0</v>
      </c>
      <c r="AK14" s="207">
        <f>SUM(AK16:AK19)</f>
        <v>4</v>
      </c>
      <c r="AL14" s="9">
        <f>AL15+AL19</f>
        <v>0</v>
      </c>
      <c r="AM14" s="180">
        <f>AM15+AM19</f>
        <v>0</v>
      </c>
      <c r="AN14" s="10">
        <f>AN15+AN19</f>
        <v>0</v>
      </c>
      <c r="AP14" s="100"/>
      <c r="AQ14" s="100"/>
      <c r="AR14" s="100"/>
      <c r="AS14" s="100"/>
      <c r="AT14" s="100"/>
      <c r="AU14" s="100"/>
      <c r="AV14" s="100"/>
      <c r="AW14" s="100"/>
    </row>
    <row r="15" spans="1:49" s="457" customFormat="1" ht="13.5" thickBot="1">
      <c r="A15" s="7"/>
      <c r="B15" s="3" t="s">
        <v>151</v>
      </c>
      <c r="C15" s="11">
        <f aca="true" t="shared" si="12" ref="C15:H15">SUM(C16:C18)</f>
        <v>13</v>
      </c>
      <c r="D15" s="5">
        <f t="shared" si="12"/>
        <v>468</v>
      </c>
      <c r="E15" s="5">
        <f t="shared" si="12"/>
        <v>40</v>
      </c>
      <c r="F15" s="5">
        <f t="shared" si="12"/>
        <v>22</v>
      </c>
      <c r="G15" s="5">
        <f t="shared" si="12"/>
        <v>14</v>
      </c>
      <c r="H15" s="5">
        <f t="shared" si="12"/>
        <v>0</v>
      </c>
      <c r="I15" s="5">
        <f aca="true" t="shared" si="13" ref="I15:AJ15">SUM(I16:I18)</f>
        <v>4</v>
      </c>
      <c r="J15" s="88">
        <f t="shared" si="13"/>
        <v>428</v>
      </c>
      <c r="K15" s="7">
        <f t="shared" si="13"/>
        <v>4</v>
      </c>
      <c r="L15" s="5">
        <f t="shared" si="13"/>
        <v>20</v>
      </c>
      <c r="M15" s="88">
        <f t="shared" si="13"/>
        <v>0</v>
      </c>
      <c r="N15" s="6">
        <f t="shared" si="13"/>
        <v>264</v>
      </c>
      <c r="O15" s="11">
        <f t="shared" si="13"/>
        <v>0</v>
      </c>
      <c r="P15" s="11">
        <f t="shared" si="13"/>
        <v>0</v>
      </c>
      <c r="Q15" s="5">
        <f t="shared" si="13"/>
        <v>0</v>
      </c>
      <c r="R15" s="5">
        <f t="shared" si="13"/>
        <v>0</v>
      </c>
      <c r="S15" s="88">
        <f t="shared" si="13"/>
        <v>0</v>
      </c>
      <c r="T15" s="88">
        <f t="shared" si="13"/>
        <v>0</v>
      </c>
      <c r="U15" s="7">
        <f t="shared" si="13"/>
        <v>0</v>
      </c>
      <c r="V15" s="11">
        <f t="shared" si="13"/>
        <v>4</v>
      </c>
      <c r="W15" s="5">
        <f t="shared" si="13"/>
        <v>0</v>
      </c>
      <c r="X15" s="5">
        <f t="shared" si="13"/>
        <v>12</v>
      </c>
      <c r="Y15" s="88">
        <f t="shared" si="13"/>
        <v>0</v>
      </c>
      <c r="Z15" s="6">
        <f t="shared" si="13"/>
        <v>164</v>
      </c>
      <c r="AA15" s="7">
        <f t="shared" si="13"/>
        <v>0</v>
      </c>
      <c r="AB15" s="11">
        <f t="shared" si="13"/>
        <v>0</v>
      </c>
      <c r="AC15" s="5">
        <f t="shared" si="13"/>
        <v>0</v>
      </c>
      <c r="AD15" s="5">
        <f t="shared" si="13"/>
        <v>0</v>
      </c>
      <c r="AE15" s="88">
        <f t="shared" si="13"/>
        <v>0</v>
      </c>
      <c r="AF15" s="6">
        <f t="shared" si="13"/>
        <v>0</v>
      </c>
      <c r="AG15" s="189">
        <f t="shared" si="13"/>
        <v>0</v>
      </c>
      <c r="AH15" s="5">
        <f t="shared" si="13"/>
        <v>0</v>
      </c>
      <c r="AI15" s="5">
        <f>SUM(AI16:AI18)</f>
        <v>0</v>
      </c>
      <c r="AJ15" s="189">
        <f t="shared" si="13"/>
        <v>0</v>
      </c>
      <c r="AK15" s="207">
        <f>SUM(AK16:AK18)</f>
        <v>1</v>
      </c>
      <c r="AL15" s="177"/>
      <c r="AM15" s="178"/>
      <c r="AN15" s="179"/>
      <c r="AO15" s="461"/>
      <c r="AP15" s="100"/>
      <c r="AQ15" s="100"/>
      <c r="AR15" s="100"/>
      <c r="AS15" s="100"/>
      <c r="AT15" s="100"/>
      <c r="AU15" s="100"/>
      <c r="AV15" s="100"/>
      <c r="AW15" s="100"/>
    </row>
    <row r="16" spans="1:50" s="100" customFormat="1" ht="12.75">
      <c r="A16" s="257" t="s">
        <v>115</v>
      </c>
      <c r="B16" s="460" t="s">
        <v>292</v>
      </c>
      <c r="C16" s="462">
        <v>5</v>
      </c>
      <c r="D16" s="258">
        <f>C16*36</f>
        <v>180</v>
      </c>
      <c r="E16" s="259">
        <v>14</v>
      </c>
      <c r="F16" s="259">
        <v>8</v>
      </c>
      <c r="G16" s="259">
        <v>6</v>
      </c>
      <c r="H16" s="259"/>
      <c r="I16" s="244">
        <f>E16-F16-G16-H16</f>
        <v>0</v>
      </c>
      <c r="J16" s="260">
        <f>D16-E16</f>
        <v>166</v>
      </c>
      <c r="K16" s="261">
        <v>2</v>
      </c>
      <c r="L16" s="259">
        <v>12</v>
      </c>
      <c r="M16" s="262"/>
      <c r="N16" s="260">
        <v>166</v>
      </c>
      <c r="O16" s="261"/>
      <c r="P16" s="263"/>
      <c r="Q16" s="264"/>
      <c r="R16" s="264"/>
      <c r="S16" s="265"/>
      <c r="T16" s="266"/>
      <c r="U16" s="261"/>
      <c r="V16" s="263"/>
      <c r="W16" s="264"/>
      <c r="X16" s="264"/>
      <c r="Y16" s="265"/>
      <c r="Z16" s="266"/>
      <c r="AA16" s="261"/>
      <c r="AB16" s="263"/>
      <c r="AC16" s="264"/>
      <c r="AD16" s="264"/>
      <c r="AE16" s="265"/>
      <c r="AF16" s="266"/>
      <c r="AG16" s="267"/>
      <c r="AH16" s="264"/>
      <c r="AI16" s="264"/>
      <c r="AJ16" s="267"/>
      <c r="AK16" s="268"/>
      <c r="AL16" s="261"/>
      <c r="AM16" s="267">
        <v>2</v>
      </c>
      <c r="AN16" s="266"/>
      <c r="AP16" s="235"/>
      <c r="AQ16" s="235">
        <f>(K16+L16+N16)/36</f>
        <v>5</v>
      </c>
      <c r="AR16" s="235">
        <f>(M16+O16+Q16)/36</f>
        <v>0</v>
      </c>
      <c r="AS16" s="235">
        <f>(P16+R16+T16)/36</f>
        <v>0</v>
      </c>
      <c r="AT16" s="235">
        <f>(S16+U16+W16)/36</f>
        <v>0</v>
      </c>
      <c r="AU16" s="235">
        <f>(V16+X16+Z16)/36</f>
        <v>0</v>
      </c>
      <c r="AV16" s="235">
        <f>(Y16+AA16+AC16)/36</f>
        <v>0</v>
      </c>
      <c r="AW16" s="235">
        <f>(AB16+AD16+AF16)/36</f>
        <v>0</v>
      </c>
      <c r="AX16" s="235">
        <f>(AE16+AG16+AH16)/36</f>
        <v>0</v>
      </c>
    </row>
    <row r="17" spans="1:50" s="100" customFormat="1" ht="12.75">
      <c r="A17" s="242" t="s">
        <v>235</v>
      </c>
      <c r="B17" s="460" t="s">
        <v>293</v>
      </c>
      <c r="C17" s="463">
        <v>5</v>
      </c>
      <c r="D17" s="243">
        <f>C17*36</f>
        <v>180</v>
      </c>
      <c r="E17" s="245">
        <v>16</v>
      </c>
      <c r="F17" s="245">
        <v>8</v>
      </c>
      <c r="G17" s="245">
        <v>8</v>
      </c>
      <c r="H17" s="245"/>
      <c r="I17" s="244">
        <f>E17-F17-G17-H17</f>
        <v>0</v>
      </c>
      <c r="J17" s="246">
        <f>D17-E17</f>
        <v>164</v>
      </c>
      <c r="K17" s="242"/>
      <c r="L17" s="247"/>
      <c r="M17" s="248"/>
      <c r="N17" s="249"/>
      <c r="O17" s="250"/>
      <c r="P17" s="251"/>
      <c r="Q17" s="247"/>
      <c r="R17" s="247"/>
      <c r="S17" s="248"/>
      <c r="T17" s="249"/>
      <c r="U17" s="250"/>
      <c r="V17" s="251">
        <v>4</v>
      </c>
      <c r="W17" s="247"/>
      <c r="X17" s="247">
        <v>12</v>
      </c>
      <c r="Y17" s="248"/>
      <c r="Z17" s="249">
        <v>164</v>
      </c>
      <c r="AA17" s="250"/>
      <c r="AB17" s="251"/>
      <c r="AC17" s="247"/>
      <c r="AD17" s="247"/>
      <c r="AE17" s="248"/>
      <c r="AF17" s="249"/>
      <c r="AG17" s="269"/>
      <c r="AH17" s="247"/>
      <c r="AI17" s="247"/>
      <c r="AJ17" s="269"/>
      <c r="AK17" s="270"/>
      <c r="AL17" s="250"/>
      <c r="AM17" s="269">
        <v>6</v>
      </c>
      <c r="AN17" s="249"/>
      <c r="AP17" s="235"/>
      <c r="AQ17" s="235"/>
      <c r="AR17" s="235"/>
      <c r="AS17" s="235"/>
      <c r="AT17" s="235"/>
      <c r="AU17" s="235"/>
      <c r="AV17" s="235"/>
      <c r="AW17" s="235"/>
      <c r="AX17" s="235"/>
    </row>
    <row r="18" spans="1:50" s="100" customFormat="1" ht="13.5" thickBot="1">
      <c r="A18" s="271" t="s">
        <v>146</v>
      </c>
      <c r="B18" s="272" t="s">
        <v>106</v>
      </c>
      <c r="C18" s="273">
        <v>3</v>
      </c>
      <c r="D18" s="274">
        <f>C18*36</f>
        <v>108</v>
      </c>
      <c r="E18" s="275">
        <v>10</v>
      </c>
      <c r="F18" s="275">
        <v>6</v>
      </c>
      <c r="G18" s="275"/>
      <c r="H18" s="275"/>
      <c r="I18" s="244">
        <f>E18-F18-G18-H18</f>
        <v>4</v>
      </c>
      <c r="J18" s="276">
        <f>D18-E18</f>
        <v>98</v>
      </c>
      <c r="K18" s="277">
        <v>2</v>
      </c>
      <c r="L18" s="278">
        <v>8</v>
      </c>
      <c r="M18" s="279"/>
      <c r="N18" s="280">
        <f>J18</f>
        <v>98</v>
      </c>
      <c r="O18" s="255"/>
      <c r="P18" s="281"/>
      <c r="Q18" s="253"/>
      <c r="R18" s="253"/>
      <c r="S18" s="282"/>
      <c r="T18" s="256"/>
      <c r="U18" s="255"/>
      <c r="V18" s="281"/>
      <c r="W18" s="253"/>
      <c r="X18" s="253"/>
      <c r="Y18" s="282"/>
      <c r="Z18" s="256"/>
      <c r="AA18" s="255"/>
      <c r="AB18" s="281"/>
      <c r="AC18" s="253"/>
      <c r="AD18" s="253"/>
      <c r="AE18" s="282"/>
      <c r="AF18" s="256"/>
      <c r="AG18" s="252"/>
      <c r="AH18" s="253"/>
      <c r="AI18" s="253"/>
      <c r="AJ18" s="252"/>
      <c r="AK18" s="254">
        <v>1</v>
      </c>
      <c r="AL18" s="255">
        <v>2</v>
      </c>
      <c r="AM18" s="252"/>
      <c r="AN18" s="256"/>
      <c r="AP18" s="235"/>
      <c r="AQ18" s="235">
        <f>(K18+L18+N18)/36</f>
        <v>3</v>
      </c>
      <c r="AR18" s="235">
        <f>(M18+O18+Q18)/36</f>
        <v>0</v>
      </c>
      <c r="AS18" s="235">
        <f>(P18+R18+T18)/36</f>
        <v>0</v>
      </c>
      <c r="AT18" s="235">
        <f>(S18+U18+W18)/36</f>
        <v>0</v>
      </c>
      <c r="AU18" s="235">
        <f>(V18+X18+Z18)/36</f>
        <v>0</v>
      </c>
      <c r="AV18" s="235">
        <f>(Y18+AA18+AC18)/36</f>
        <v>0</v>
      </c>
      <c r="AW18" s="235">
        <f>(AB18+AD18+AF18)/36</f>
        <v>0</v>
      </c>
      <c r="AX18" s="235">
        <f>(AE18+AG18+AH18)/36</f>
        <v>0</v>
      </c>
    </row>
    <row r="19" spans="1:49" s="457" customFormat="1" ht="13.5" thickBot="1">
      <c r="A19" s="7"/>
      <c r="B19" s="3" t="s">
        <v>18</v>
      </c>
      <c r="C19" s="11">
        <f>SUM(C20:C25)</f>
        <v>9</v>
      </c>
      <c r="D19" s="11">
        <f>SUM(D20:D25)</f>
        <v>324</v>
      </c>
      <c r="E19" s="11">
        <f aca="true" t="shared" si="14" ref="E19:AK19">SUM(E20:E25)</f>
        <v>34</v>
      </c>
      <c r="F19" s="11">
        <f t="shared" si="14"/>
        <v>18</v>
      </c>
      <c r="G19" s="11">
        <f t="shared" si="14"/>
        <v>16</v>
      </c>
      <c r="H19" s="11">
        <f t="shared" si="14"/>
        <v>0</v>
      </c>
      <c r="I19" s="11">
        <f t="shared" si="14"/>
        <v>0</v>
      </c>
      <c r="J19" s="11">
        <f t="shared" si="14"/>
        <v>290</v>
      </c>
      <c r="K19" s="11">
        <f t="shared" si="14"/>
        <v>4</v>
      </c>
      <c r="L19" s="11">
        <f t="shared" si="14"/>
        <v>18</v>
      </c>
      <c r="M19" s="11">
        <f t="shared" si="14"/>
        <v>0</v>
      </c>
      <c r="N19" s="11">
        <f t="shared" si="14"/>
        <v>230</v>
      </c>
      <c r="O19" s="11">
        <f t="shared" si="14"/>
        <v>0</v>
      </c>
      <c r="P19" s="11">
        <f t="shared" si="14"/>
        <v>0</v>
      </c>
      <c r="Q19" s="11">
        <f t="shared" si="14"/>
        <v>0</v>
      </c>
      <c r="R19" s="11">
        <f t="shared" si="14"/>
        <v>0</v>
      </c>
      <c r="S19" s="11">
        <f t="shared" si="14"/>
        <v>0</v>
      </c>
      <c r="T19" s="11">
        <f t="shared" si="14"/>
        <v>0</v>
      </c>
      <c r="U19" s="11">
        <f t="shared" si="14"/>
        <v>0</v>
      </c>
      <c r="V19" s="11">
        <f t="shared" si="14"/>
        <v>4</v>
      </c>
      <c r="W19" s="11">
        <f t="shared" si="14"/>
        <v>0</v>
      </c>
      <c r="X19" s="11">
        <f t="shared" si="14"/>
        <v>8</v>
      </c>
      <c r="Y19" s="11">
        <f t="shared" si="14"/>
        <v>0</v>
      </c>
      <c r="Z19" s="11">
        <f t="shared" si="14"/>
        <v>60</v>
      </c>
      <c r="AA19" s="11">
        <f t="shared" si="14"/>
        <v>0</v>
      </c>
      <c r="AB19" s="11">
        <f t="shared" si="14"/>
        <v>0</v>
      </c>
      <c r="AC19" s="11">
        <f t="shared" si="14"/>
        <v>0</v>
      </c>
      <c r="AD19" s="11">
        <f t="shared" si="14"/>
        <v>0</v>
      </c>
      <c r="AE19" s="11">
        <f t="shared" si="14"/>
        <v>0</v>
      </c>
      <c r="AF19" s="11">
        <f t="shared" si="14"/>
        <v>0</v>
      </c>
      <c r="AG19" s="11">
        <f t="shared" si="14"/>
        <v>0</v>
      </c>
      <c r="AH19" s="11">
        <f t="shared" si="14"/>
        <v>0</v>
      </c>
      <c r="AI19" s="11">
        <f t="shared" si="14"/>
        <v>0</v>
      </c>
      <c r="AJ19" s="11">
        <f t="shared" si="14"/>
        <v>0</v>
      </c>
      <c r="AK19" s="11">
        <f t="shared" si="14"/>
        <v>3</v>
      </c>
      <c r="AL19" s="9"/>
      <c r="AM19" s="113"/>
      <c r="AN19" s="10"/>
      <c r="AO19" s="461"/>
      <c r="AP19" s="100"/>
      <c r="AQ19" s="100"/>
      <c r="AR19" s="100"/>
      <c r="AS19" s="100"/>
      <c r="AT19" s="100"/>
      <c r="AU19" s="100"/>
      <c r="AV19" s="100"/>
      <c r="AW19" s="100"/>
    </row>
    <row r="20" spans="1:50" s="100" customFormat="1" ht="12.75">
      <c r="A20" s="257" t="s">
        <v>147</v>
      </c>
      <c r="B20" s="283" t="s">
        <v>104</v>
      </c>
      <c r="C20" s="257">
        <v>3</v>
      </c>
      <c r="D20" s="258">
        <f>C20*36</f>
        <v>108</v>
      </c>
      <c r="E20" s="259">
        <v>10</v>
      </c>
      <c r="F20" s="259">
        <v>6</v>
      </c>
      <c r="G20" s="259">
        <v>4</v>
      </c>
      <c r="H20" s="259"/>
      <c r="I20" s="244">
        <f>E20-F20-G20-H20</f>
        <v>0</v>
      </c>
      <c r="J20" s="260">
        <f>D20-E20</f>
        <v>98</v>
      </c>
      <c r="K20" s="257">
        <v>2</v>
      </c>
      <c r="L20" s="264">
        <v>8</v>
      </c>
      <c r="M20" s="265"/>
      <c r="N20" s="266">
        <f>J20</f>
        <v>98</v>
      </c>
      <c r="O20" s="261"/>
      <c r="P20" s="263"/>
      <c r="Q20" s="264"/>
      <c r="R20" s="264"/>
      <c r="S20" s="265"/>
      <c r="T20" s="266"/>
      <c r="U20" s="261"/>
      <c r="V20" s="263"/>
      <c r="W20" s="264"/>
      <c r="X20" s="264"/>
      <c r="Y20" s="265"/>
      <c r="Z20" s="266"/>
      <c r="AA20" s="261"/>
      <c r="AB20" s="263"/>
      <c r="AC20" s="264"/>
      <c r="AD20" s="264"/>
      <c r="AE20" s="265"/>
      <c r="AF20" s="266"/>
      <c r="AG20" s="284"/>
      <c r="AH20" s="285"/>
      <c r="AI20" s="285"/>
      <c r="AJ20" s="284"/>
      <c r="AK20" s="286">
        <v>1</v>
      </c>
      <c r="AL20" s="287"/>
      <c r="AM20" s="284"/>
      <c r="AN20" s="288">
        <v>2</v>
      </c>
      <c r="AP20" s="235"/>
      <c r="AQ20" s="235">
        <f>(K20+L20+N20)/36</f>
        <v>3</v>
      </c>
      <c r="AR20" s="235">
        <f aca="true" t="shared" si="15" ref="AR20:AR25">(M20+O20+Q20)/36</f>
        <v>0</v>
      </c>
      <c r="AS20" s="235">
        <f aca="true" t="shared" si="16" ref="AS20:AS25">(P20+R20+T20)/36</f>
        <v>0</v>
      </c>
      <c r="AT20" s="235">
        <f aca="true" t="shared" si="17" ref="AT20:AT25">(S20+U20+W20)/36</f>
        <v>0</v>
      </c>
      <c r="AU20" s="235">
        <f aca="true" t="shared" si="18" ref="AU20:AU25">(V20+X20+Z20)/36</f>
        <v>0</v>
      </c>
      <c r="AV20" s="235">
        <f aca="true" t="shared" si="19" ref="AV20:AV25">(Y20+AA20+AC20)/36</f>
        <v>0</v>
      </c>
      <c r="AW20" s="235">
        <f aca="true" t="shared" si="20" ref="AW20:AW25">(AB20+AD20+AF20)/36</f>
        <v>0</v>
      </c>
      <c r="AX20" s="235">
        <f aca="true" t="shared" si="21" ref="AX20:AX25">(AE20+AG20+AH20)/36</f>
        <v>0</v>
      </c>
    </row>
    <row r="21" spans="1:50" s="100" customFormat="1" ht="12.75">
      <c r="A21" s="242" t="s">
        <v>148</v>
      </c>
      <c r="B21" s="289" t="s">
        <v>107</v>
      </c>
      <c r="C21" s="242" t="s">
        <v>92</v>
      </c>
      <c r="D21" s="290" t="s">
        <v>92</v>
      </c>
      <c r="E21" s="245" t="s">
        <v>92</v>
      </c>
      <c r="F21" s="245" t="s">
        <v>92</v>
      </c>
      <c r="G21" s="245" t="s">
        <v>92</v>
      </c>
      <c r="H21" s="245"/>
      <c r="I21" s="290" t="s">
        <v>92</v>
      </c>
      <c r="J21" s="291" t="s">
        <v>92</v>
      </c>
      <c r="K21" s="242" t="s">
        <v>92</v>
      </c>
      <c r="L21" s="247" t="s">
        <v>92</v>
      </c>
      <c r="M21" s="248"/>
      <c r="N21" s="249" t="s">
        <v>92</v>
      </c>
      <c r="O21" s="250"/>
      <c r="P21" s="251"/>
      <c r="Q21" s="247"/>
      <c r="R21" s="247"/>
      <c r="S21" s="248"/>
      <c r="T21" s="249"/>
      <c r="U21" s="250"/>
      <c r="V21" s="251"/>
      <c r="W21" s="247"/>
      <c r="X21" s="247"/>
      <c r="Y21" s="248"/>
      <c r="Z21" s="249"/>
      <c r="AA21" s="250"/>
      <c r="AB21" s="251"/>
      <c r="AC21" s="247"/>
      <c r="AD21" s="247"/>
      <c r="AE21" s="248"/>
      <c r="AF21" s="249"/>
      <c r="AG21" s="269"/>
      <c r="AH21" s="247"/>
      <c r="AI21" s="247"/>
      <c r="AJ21" s="269"/>
      <c r="AK21" s="270" t="s">
        <v>92</v>
      </c>
      <c r="AL21" s="250"/>
      <c r="AM21" s="269"/>
      <c r="AN21" s="249" t="s">
        <v>92</v>
      </c>
      <c r="AP21" s="235"/>
      <c r="AQ21" s="235"/>
      <c r="AR21" s="235">
        <f t="shared" si="15"/>
        <v>0</v>
      </c>
      <c r="AS21" s="235">
        <f t="shared" si="16"/>
        <v>0</v>
      </c>
      <c r="AT21" s="235">
        <f t="shared" si="17"/>
        <v>0</v>
      </c>
      <c r="AU21" s="235">
        <f t="shared" si="18"/>
        <v>0</v>
      </c>
      <c r="AV21" s="235">
        <f t="shared" si="19"/>
        <v>0</v>
      </c>
      <c r="AW21" s="235">
        <f t="shared" si="20"/>
        <v>0</v>
      </c>
      <c r="AX21" s="235">
        <f t="shared" si="21"/>
        <v>0</v>
      </c>
    </row>
    <row r="22" spans="1:50" s="100" customFormat="1" ht="12.75">
      <c r="A22" s="242" t="s">
        <v>149</v>
      </c>
      <c r="B22" s="460" t="s">
        <v>294</v>
      </c>
      <c r="C22" s="242">
        <v>4</v>
      </c>
      <c r="D22" s="243">
        <f>C22*36</f>
        <v>144</v>
      </c>
      <c r="E22" s="244">
        <v>12</v>
      </c>
      <c r="F22" s="245">
        <v>6</v>
      </c>
      <c r="G22" s="245">
        <v>6</v>
      </c>
      <c r="H22" s="245"/>
      <c r="I22" s="244">
        <f>E22-F22-G22-H22</f>
        <v>0</v>
      </c>
      <c r="J22" s="246">
        <f>D22-E22</f>
        <v>132</v>
      </c>
      <c r="K22" s="250">
        <v>2</v>
      </c>
      <c r="L22" s="247">
        <v>10</v>
      </c>
      <c r="M22" s="248"/>
      <c r="N22" s="249">
        <v>132</v>
      </c>
      <c r="O22" s="250"/>
      <c r="P22" s="251"/>
      <c r="Q22" s="247"/>
      <c r="R22" s="247"/>
      <c r="S22" s="248"/>
      <c r="T22" s="249"/>
      <c r="U22" s="250"/>
      <c r="V22" s="251"/>
      <c r="W22" s="247"/>
      <c r="X22" s="247"/>
      <c r="Y22" s="248"/>
      <c r="Z22" s="249"/>
      <c r="AA22" s="250"/>
      <c r="AB22" s="251"/>
      <c r="AC22" s="247"/>
      <c r="AD22" s="247"/>
      <c r="AE22" s="248"/>
      <c r="AF22" s="249"/>
      <c r="AG22" s="269"/>
      <c r="AH22" s="247"/>
      <c r="AI22" s="247"/>
      <c r="AJ22" s="269"/>
      <c r="AK22" s="270">
        <v>1</v>
      </c>
      <c r="AL22" s="292"/>
      <c r="AM22" s="293"/>
      <c r="AN22" s="249">
        <v>2</v>
      </c>
      <c r="AP22" s="235"/>
      <c r="AQ22" s="235">
        <f>(K22+L22+N22)/36</f>
        <v>4</v>
      </c>
      <c r="AR22" s="235">
        <f t="shared" si="15"/>
        <v>0</v>
      </c>
      <c r="AS22" s="235">
        <f t="shared" si="16"/>
        <v>0</v>
      </c>
      <c r="AT22" s="235">
        <f t="shared" si="17"/>
        <v>0</v>
      </c>
      <c r="AU22" s="235">
        <f t="shared" si="18"/>
        <v>0</v>
      </c>
      <c r="AV22" s="235">
        <f t="shared" si="19"/>
        <v>0</v>
      </c>
      <c r="AW22" s="235">
        <f t="shared" si="20"/>
        <v>0</v>
      </c>
      <c r="AX22" s="235">
        <f t="shared" si="21"/>
        <v>0</v>
      </c>
    </row>
    <row r="23" spans="1:50" s="100" customFormat="1" ht="25.5">
      <c r="A23" s="242" t="s">
        <v>150</v>
      </c>
      <c r="B23" s="460" t="s">
        <v>295</v>
      </c>
      <c r="C23" s="242"/>
      <c r="D23" s="290" t="s">
        <v>92</v>
      </c>
      <c r="E23" s="245"/>
      <c r="F23" s="245"/>
      <c r="G23" s="245"/>
      <c r="H23" s="245"/>
      <c r="I23" s="290" t="s">
        <v>92</v>
      </c>
      <c r="J23" s="291" t="s">
        <v>92</v>
      </c>
      <c r="K23" s="242"/>
      <c r="L23" s="247"/>
      <c r="M23" s="248"/>
      <c r="N23" s="249"/>
      <c r="O23" s="250"/>
      <c r="P23" s="294"/>
      <c r="Q23" s="285"/>
      <c r="R23" s="247"/>
      <c r="S23" s="248"/>
      <c r="T23" s="249"/>
      <c r="U23" s="287"/>
      <c r="V23" s="294"/>
      <c r="W23" s="285"/>
      <c r="X23" s="285"/>
      <c r="Y23" s="295"/>
      <c r="Z23" s="288"/>
      <c r="AA23" s="287"/>
      <c r="AB23" s="294"/>
      <c r="AC23" s="285"/>
      <c r="AD23" s="285"/>
      <c r="AE23" s="295"/>
      <c r="AF23" s="288"/>
      <c r="AG23" s="284"/>
      <c r="AH23" s="285"/>
      <c r="AI23" s="285"/>
      <c r="AJ23" s="284"/>
      <c r="AK23" s="286" t="s">
        <v>92</v>
      </c>
      <c r="AL23" s="296"/>
      <c r="AM23" s="297"/>
      <c r="AN23" s="288" t="s">
        <v>92</v>
      </c>
      <c r="AP23" s="235"/>
      <c r="AQ23" s="235"/>
      <c r="AR23" s="235">
        <f t="shared" si="15"/>
        <v>0</v>
      </c>
      <c r="AS23" s="235">
        <f t="shared" si="16"/>
        <v>0</v>
      </c>
      <c r="AT23" s="235">
        <f t="shared" si="17"/>
        <v>0</v>
      </c>
      <c r="AU23" s="235">
        <f t="shared" si="18"/>
        <v>0</v>
      </c>
      <c r="AV23" s="235">
        <f t="shared" si="19"/>
        <v>0</v>
      </c>
      <c r="AW23" s="235">
        <f t="shared" si="20"/>
        <v>0</v>
      </c>
      <c r="AX23" s="235">
        <f t="shared" si="21"/>
        <v>0</v>
      </c>
    </row>
    <row r="24" spans="1:50" s="100" customFormat="1" ht="25.5">
      <c r="A24" s="242" t="s">
        <v>296</v>
      </c>
      <c r="B24" s="460" t="s">
        <v>298</v>
      </c>
      <c r="C24" s="242">
        <v>2</v>
      </c>
      <c r="D24" s="243">
        <f>C24*36</f>
        <v>72</v>
      </c>
      <c r="E24" s="244">
        <v>12</v>
      </c>
      <c r="F24" s="245">
        <v>6</v>
      </c>
      <c r="G24" s="245">
        <v>6</v>
      </c>
      <c r="H24" s="245"/>
      <c r="I24" s="244">
        <f>E24-F24-G24-H24</f>
        <v>0</v>
      </c>
      <c r="J24" s="246">
        <f>D24-E24</f>
        <v>60</v>
      </c>
      <c r="K24" s="250"/>
      <c r="L24" s="247"/>
      <c r="M24" s="248"/>
      <c r="N24" s="249"/>
      <c r="O24" s="250"/>
      <c r="P24" s="251"/>
      <c r="Q24" s="247"/>
      <c r="R24" s="247"/>
      <c r="S24" s="248"/>
      <c r="T24" s="249"/>
      <c r="U24" s="250"/>
      <c r="V24" s="251">
        <v>4</v>
      </c>
      <c r="W24" s="247"/>
      <c r="X24" s="247">
        <v>8</v>
      </c>
      <c r="Y24" s="248"/>
      <c r="Z24" s="249">
        <v>60</v>
      </c>
      <c r="AA24" s="250"/>
      <c r="AB24" s="251"/>
      <c r="AC24" s="247"/>
      <c r="AD24" s="247"/>
      <c r="AE24" s="248"/>
      <c r="AF24" s="249"/>
      <c r="AG24" s="269"/>
      <c r="AH24" s="247"/>
      <c r="AI24" s="247"/>
      <c r="AJ24" s="269"/>
      <c r="AK24" s="270">
        <v>1</v>
      </c>
      <c r="AL24" s="292"/>
      <c r="AM24" s="293"/>
      <c r="AN24" s="249">
        <v>6</v>
      </c>
      <c r="AP24" s="235"/>
      <c r="AQ24" s="235">
        <f>(K24+L24+N24)/36</f>
        <v>0</v>
      </c>
      <c r="AR24" s="235">
        <f t="shared" si="15"/>
        <v>0</v>
      </c>
      <c r="AS24" s="235">
        <f t="shared" si="16"/>
        <v>0</v>
      </c>
      <c r="AT24" s="235">
        <f t="shared" si="17"/>
        <v>0</v>
      </c>
      <c r="AU24" s="235">
        <f t="shared" si="18"/>
        <v>2</v>
      </c>
      <c r="AV24" s="235">
        <f t="shared" si="19"/>
        <v>0</v>
      </c>
      <c r="AW24" s="235">
        <f t="shared" si="20"/>
        <v>0</v>
      </c>
      <c r="AX24" s="235">
        <f t="shared" si="21"/>
        <v>0</v>
      </c>
    </row>
    <row r="25" spans="1:50" s="100" customFormat="1" ht="13.5" thickBot="1">
      <c r="A25" s="242" t="s">
        <v>297</v>
      </c>
      <c r="B25" s="460" t="s">
        <v>299</v>
      </c>
      <c r="C25" s="242"/>
      <c r="D25" s="290" t="s">
        <v>92</v>
      </c>
      <c r="E25" s="245"/>
      <c r="F25" s="245"/>
      <c r="G25" s="245"/>
      <c r="H25" s="245"/>
      <c r="I25" s="290" t="s">
        <v>92</v>
      </c>
      <c r="J25" s="291" t="s">
        <v>92</v>
      </c>
      <c r="K25" s="242"/>
      <c r="L25" s="247"/>
      <c r="M25" s="248"/>
      <c r="N25" s="249"/>
      <c r="O25" s="250"/>
      <c r="P25" s="294"/>
      <c r="Q25" s="285"/>
      <c r="R25" s="247"/>
      <c r="S25" s="248"/>
      <c r="T25" s="249"/>
      <c r="U25" s="287"/>
      <c r="V25" s="294"/>
      <c r="W25" s="285"/>
      <c r="X25" s="285"/>
      <c r="Y25" s="295"/>
      <c r="Z25" s="288"/>
      <c r="AA25" s="287"/>
      <c r="AB25" s="294"/>
      <c r="AC25" s="285"/>
      <c r="AD25" s="285"/>
      <c r="AE25" s="295"/>
      <c r="AF25" s="288"/>
      <c r="AG25" s="284"/>
      <c r="AH25" s="285"/>
      <c r="AI25" s="285"/>
      <c r="AJ25" s="284"/>
      <c r="AK25" s="286" t="s">
        <v>92</v>
      </c>
      <c r="AL25" s="296"/>
      <c r="AM25" s="297"/>
      <c r="AN25" s="288" t="s">
        <v>92</v>
      </c>
      <c r="AP25" s="235"/>
      <c r="AQ25" s="235"/>
      <c r="AR25" s="235">
        <f t="shared" si="15"/>
        <v>0</v>
      </c>
      <c r="AS25" s="235">
        <f t="shared" si="16"/>
        <v>0</v>
      </c>
      <c r="AT25" s="235">
        <f t="shared" si="17"/>
        <v>0</v>
      </c>
      <c r="AU25" s="235">
        <f t="shared" si="18"/>
        <v>0</v>
      </c>
      <c r="AV25" s="235">
        <f t="shared" si="19"/>
        <v>0</v>
      </c>
      <c r="AW25" s="235">
        <f t="shared" si="20"/>
        <v>0</v>
      </c>
      <c r="AX25" s="235">
        <f t="shared" si="21"/>
        <v>0</v>
      </c>
    </row>
    <row r="26" spans="1:40" s="100" customFormat="1" ht="15.75" customHeight="1" thickBot="1">
      <c r="A26" s="612" t="s">
        <v>11</v>
      </c>
      <c r="B26" s="613"/>
      <c r="C26" s="12">
        <f aca="true" t="shared" si="22" ref="C26:AJ26">C14+C7</f>
        <v>46</v>
      </c>
      <c r="D26" s="2">
        <f t="shared" si="22"/>
        <v>1656</v>
      </c>
      <c r="E26" s="2">
        <f t="shared" si="22"/>
        <v>158</v>
      </c>
      <c r="F26" s="2">
        <f t="shared" si="22"/>
        <v>74</v>
      </c>
      <c r="G26" s="2">
        <f t="shared" si="22"/>
        <v>60</v>
      </c>
      <c r="H26" s="2">
        <f>H14+H7</f>
        <v>0</v>
      </c>
      <c r="I26" s="2">
        <f t="shared" si="22"/>
        <v>24</v>
      </c>
      <c r="J26" s="13">
        <f t="shared" si="22"/>
        <v>1498</v>
      </c>
      <c r="K26" s="1">
        <f t="shared" si="22"/>
        <v>16</v>
      </c>
      <c r="L26" s="2">
        <f t="shared" si="22"/>
        <v>72</v>
      </c>
      <c r="M26" s="2">
        <f t="shared" si="22"/>
        <v>4</v>
      </c>
      <c r="N26" s="3">
        <f t="shared" si="22"/>
        <v>884</v>
      </c>
      <c r="O26" s="4">
        <f t="shared" si="22"/>
        <v>16</v>
      </c>
      <c r="P26" s="2">
        <f t="shared" si="22"/>
        <v>4</v>
      </c>
      <c r="Q26" s="2">
        <f t="shared" si="22"/>
        <v>196</v>
      </c>
      <c r="R26" s="2">
        <f t="shared" si="22"/>
        <v>18</v>
      </c>
      <c r="S26" s="2">
        <f t="shared" si="22"/>
        <v>0</v>
      </c>
      <c r="T26" s="13">
        <f t="shared" si="22"/>
        <v>194</v>
      </c>
      <c r="U26" s="1">
        <f t="shared" si="22"/>
        <v>0</v>
      </c>
      <c r="V26" s="2">
        <f t="shared" si="22"/>
        <v>8</v>
      </c>
      <c r="W26" s="2">
        <f t="shared" si="22"/>
        <v>0</v>
      </c>
      <c r="X26" s="2">
        <f t="shared" si="22"/>
        <v>20</v>
      </c>
      <c r="Y26" s="2">
        <f t="shared" si="22"/>
        <v>0</v>
      </c>
      <c r="Z26" s="3">
        <f t="shared" si="22"/>
        <v>224</v>
      </c>
      <c r="AA26" s="4">
        <f t="shared" si="22"/>
        <v>0</v>
      </c>
      <c r="AB26" s="2">
        <f t="shared" si="22"/>
        <v>0</v>
      </c>
      <c r="AC26" s="2">
        <f t="shared" si="22"/>
        <v>0</v>
      </c>
      <c r="AD26" s="2">
        <f t="shared" si="22"/>
        <v>0</v>
      </c>
      <c r="AE26" s="2">
        <f t="shared" si="22"/>
        <v>0</v>
      </c>
      <c r="AF26" s="13">
        <f t="shared" si="22"/>
        <v>0</v>
      </c>
      <c r="AG26" s="1">
        <f t="shared" si="22"/>
        <v>0</v>
      </c>
      <c r="AH26" s="2">
        <f t="shared" si="22"/>
        <v>0</v>
      </c>
      <c r="AI26" s="2">
        <f>AI14+AI7</f>
        <v>0</v>
      </c>
      <c r="AJ26" s="114">
        <f t="shared" si="22"/>
        <v>0</v>
      </c>
      <c r="AK26" s="208">
        <f>AK14+AK7</f>
        <v>12</v>
      </c>
      <c r="AL26" s="1">
        <f>AL14+AL7</f>
        <v>0</v>
      </c>
      <c r="AM26" s="2">
        <f>AM14+AM7</f>
        <v>0</v>
      </c>
      <c r="AN26" s="3">
        <f>AN14+AN7</f>
        <v>0</v>
      </c>
    </row>
    <row r="27" spans="1:49" ht="15" customHeight="1" thickBot="1">
      <c r="A27" s="456" t="s">
        <v>29</v>
      </c>
      <c r="B27" s="614" t="s">
        <v>30</v>
      </c>
      <c r="C27" s="614"/>
      <c r="D27" s="614"/>
      <c r="E27" s="614"/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4"/>
      <c r="Q27" s="614"/>
      <c r="R27" s="614"/>
      <c r="S27" s="614"/>
      <c r="T27" s="614"/>
      <c r="U27" s="614"/>
      <c r="V27" s="614"/>
      <c r="W27" s="614"/>
      <c r="X27" s="614"/>
      <c r="Y27" s="614"/>
      <c r="Z27" s="614"/>
      <c r="AA27" s="614"/>
      <c r="AB27" s="614"/>
      <c r="AC27" s="614"/>
      <c r="AD27" s="614"/>
      <c r="AE27" s="614"/>
      <c r="AF27" s="614"/>
      <c r="AG27" s="615"/>
      <c r="AH27" s="615"/>
      <c r="AI27" s="615"/>
      <c r="AJ27" s="615"/>
      <c r="AK27" s="615"/>
      <c r="AL27" s="614"/>
      <c r="AM27" s="614"/>
      <c r="AN27" s="616"/>
      <c r="AP27" s="100"/>
      <c r="AQ27" s="100"/>
      <c r="AR27" s="100"/>
      <c r="AS27" s="100"/>
      <c r="AT27" s="100"/>
      <c r="AU27" s="100"/>
      <c r="AV27" s="100"/>
      <c r="AW27" s="100"/>
    </row>
    <row r="28" spans="1:49" ht="13.5" thickBot="1">
      <c r="A28" s="7" t="s">
        <v>118</v>
      </c>
      <c r="B28" s="6" t="s">
        <v>15</v>
      </c>
      <c r="C28" s="5">
        <f aca="true" t="shared" si="23" ref="C28:H28">SUM(C29:C32)</f>
        <v>20</v>
      </c>
      <c r="D28" s="5">
        <f t="shared" si="23"/>
        <v>720</v>
      </c>
      <c r="E28" s="5">
        <f t="shared" si="23"/>
        <v>52</v>
      </c>
      <c r="F28" s="5">
        <f t="shared" si="23"/>
        <v>24</v>
      </c>
      <c r="G28" s="5">
        <f t="shared" si="23"/>
        <v>28</v>
      </c>
      <c r="H28" s="5">
        <f t="shared" si="23"/>
        <v>0</v>
      </c>
      <c r="I28" s="5">
        <f>SUM(I29:I32)</f>
        <v>0</v>
      </c>
      <c r="J28" s="5">
        <f aca="true" t="shared" si="24" ref="J28:AJ28">SUM(J29:J32)</f>
        <v>668</v>
      </c>
      <c r="K28" s="7">
        <f t="shared" si="24"/>
        <v>2</v>
      </c>
      <c r="L28" s="5">
        <f t="shared" si="24"/>
        <v>10</v>
      </c>
      <c r="M28" s="88">
        <f t="shared" si="24"/>
        <v>2</v>
      </c>
      <c r="N28" s="6">
        <f t="shared" si="24"/>
        <v>132</v>
      </c>
      <c r="O28" s="11">
        <f t="shared" si="24"/>
        <v>10</v>
      </c>
      <c r="P28" s="11">
        <f t="shared" si="24"/>
        <v>2</v>
      </c>
      <c r="Q28" s="5">
        <f t="shared" si="24"/>
        <v>168</v>
      </c>
      <c r="R28" s="5">
        <f t="shared" si="24"/>
        <v>10</v>
      </c>
      <c r="S28" s="88">
        <f t="shared" si="24"/>
        <v>4</v>
      </c>
      <c r="T28" s="88">
        <f t="shared" si="24"/>
        <v>168</v>
      </c>
      <c r="U28" s="7">
        <f t="shared" si="24"/>
        <v>12</v>
      </c>
      <c r="V28" s="11">
        <f t="shared" si="24"/>
        <v>0</v>
      </c>
      <c r="W28" s="5">
        <f t="shared" si="24"/>
        <v>200</v>
      </c>
      <c r="X28" s="5">
        <f t="shared" si="24"/>
        <v>0</v>
      </c>
      <c r="Y28" s="88">
        <f t="shared" si="24"/>
        <v>0</v>
      </c>
      <c r="Z28" s="6">
        <f t="shared" si="24"/>
        <v>0</v>
      </c>
      <c r="AA28" s="7">
        <f t="shared" si="24"/>
        <v>0</v>
      </c>
      <c r="AB28" s="11">
        <f t="shared" si="24"/>
        <v>0</v>
      </c>
      <c r="AC28" s="5">
        <f t="shared" si="24"/>
        <v>0</v>
      </c>
      <c r="AD28" s="5">
        <f t="shared" si="24"/>
        <v>0</v>
      </c>
      <c r="AE28" s="5">
        <f t="shared" si="24"/>
        <v>0</v>
      </c>
      <c r="AF28" s="88">
        <f t="shared" si="24"/>
        <v>0</v>
      </c>
      <c r="AG28" s="7">
        <f t="shared" si="24"/>
        <v>0</v>
      </c>
      <c r="AH28" s="11">
        <f t="shared" si="24"/>
        <v>0</v>
      </c>
      <c r="AI28" s="11">
        <f>SUM(AI29:AI32)</f>
        <v>0</v>
      </c>
      <c r="AJ28" s="125">
        <f t="shared" si="24"/>
        <v>0</v>
      </c>
      <c r="AK28" s="207">
        <f>SUM(AK29:AK32)</f>
        <v>4</v>
      </c>
      <c r="AL28" s="209"/>
      <c r="AM28" s="113"/>
      <c r="AN28" s="10"/>
      <c r="AP28" s="100"/>
      <c r="AQ28" s="100"/>
      <c r="AR28" s="100"/>
      <c r="AS28" s="100"/>
      <c r="AT28" s="100"/>
      <c r="AU28" s="100"/>
      <c r="AV28" s="100"/>
      <c r="AW28" s="100"/>
    </row>
    <row r="29" spans="1:50" ht="12.75">
      <c r="A29" s="241" t="s">
        <v>119</v>
      </c>
      <c r="B29" s="340" t="s">
        <v>276</v>
      </c>
      <c r="C29" s="241">
        <v>5</v>
      </c>
      <c r="D29" s="243">
        <f>C29*36</f>
        <v>180</v>
      </c>
      <c r="E29" s="244">
        <v>12</v>
      </c>
      <c r="F29" s="244">
        <v>6</v>
      </c>
      <c r="G29" s="244">
        <v>6</v>
      </c>
      <c r="H29" s="244"/>
      <c r="I29" s="244">
        <f>E29-F29-G29-H29</f>
        <v>0</v>
      </c>
      <c r="J29" s="246">
        <f>D29-E29</f>
        <v>168</v>
      </c>
      <c r="K29" s="287"/>
      <c r="L29" s="285"/>
      <c r="M29" s="295">
        <v>2</v>
      </c>
      <c r="N29" s="288"/>
      <c r="O29" s="287">
        <v>10</v>
      </c>
      <c r="P29" s="294"/>
      <c r="Q29" s="285">
        <f>J29</f>
        <v>168</v>
      </c>
      <c r="R29" s="285"/>
      <c r="S29" s="295"/>
      <c r="T29" s="288"/>
      <c r="U29" s="287"/>
      <c r="V29" s="294"/>
      <c r="W29" s="285"/>
      <c r="X29" s="285"/>
      <c r="Y29" s="295"/>
      <c r="Z29" s="288"/>
      <c r="AA29" s="294"/>
      <c r="AB29" s="294"/>
      <c r="AC29" s="285"/>
      <c r="AD29" s="285"/>
      <c r="AE29" s="295"/>
      <c r="AF29" s="295"/>
      <c r="AG29" s="287"/>
      <c r="AH29" s="285"/>
      <c r="AI29" s="285"/>
      <c r="AJ29" s="464"/>
      <c r="AK29" s="286">
        <v>1</v>
      </c>
      <c r="AL29" s="294">
        <v>3</v>
      </c>
      <c r="AM29" s="284"/>
      <c r="AN29" s="288"/>
      <c r="AP29" s="235"/>
      <c r="AQ29" s="235">
        <f>(K29+L29+N29)/36</f>
        <v>0</v>
      </c>
      <c r="AR29" s="235">
        <f>(M29+O29+Q29)/36</f>
        <v>5</v>
      </c>
      <c r="AS29" s="235">
        <f>(P29+R29+T29)/36</f>
        <v>0</v>
      </c>
      <c r="AT29" s="235">
        <f>(S29+U29+W29)/36</f>
        <v>0</v>
      </c>
      <c r="AU29" s="235">
        <f>(V29+X29+Z29)/36</f>
        <v>0</v>
      </c>
      <c r="AV29" s="235">
        <f>(Y29+AA29+AC29)/36</f>
        <v>0</v>
      </c>
      <c r="AW29" s="235">
        <f>(AB29+AD29+AF29)/36</f>
        <v>0</v>
      </c>
      <c r="AX29" s="235">
        <f>(AE29+AG29+AH29)/36</f>
        <v>0</v>
      </c>
    </row>
    <row r="30" spans="1:50" ht="12.75">
      <c r="A30" s="242" t="s">
        <v>120</v>
      </c>
      <c r="B30" s="465" t="s">
        <v>278</v>
      </c>
      <c r="C30" s="242">
        <v>4</v>
      </c>
      <c r="D30" s="243">
        <f>C30*36</f>
        <v>144</v>
      </c>
      <c r="E30" s="244">
        <v>12</v>
      </c>
      <c r="F30" s="245">
        <v>6</v>
      </c>
      <c r="G30" s="245">
        <v>6</v>
      </c>
      <c r="H30" s="245"/>
      <c r="I30" s="244">
        <f>E30-F30-G30-H30</f>
        <v>0</v>
      </c>
      <c r="J30" s="246">
        <f>D30-E30</f>
        <v>132</v>
      </c>
      <c r="K30" s="250">
        <v>2</v>
      </c>
      <c r="L30" s="247">
        <v>10</v>
      </c>
      <c r="M30" s="248"/>
      <c r="N30" s="249">
        <f>J30</f>
        <v>132</v>
      </c>
      <c r="O30" s="250"/>
      <c r="P30" s="251"/>
      <c r="Q30" s="247"/>
      <c r="R30" s="247"/>
      <c r="S30" s="248"/>
      <c r="T30" s="249"/>
      <c r="U30" s="250"/>
      <c r="V30" s="251"/>
      <c r="W30" s="247"/>
      <c r="X30" s="247"/>
      <c r="Y30" s="248"/>
      <c r="Z30" s="249"/>
      <c r="AA30" s="251"/>
      <c r="AB30" s="251"/>
      <c r="AC30" s="247"/>
      <c r="AD30" s="247"/>
      <c r="AE30" s="248"/>
      <c r="AF30" s="248"/>
      <c r="AG30" s="250"/>
      <c r="AH30" s="247"/>
      <c r="AI30" s="247"/>
      <c r="AJ30" s="466"/>
      <c r="AK30" s="270">
        <v>1</v>
      </c>
      <c r="AL30" s="251">
        <v>2</v>
      </c>
      <c r="AM30" s="269"/>
      <c r="AN30" s="459"/>
      <c r="AP30" s="235"/>
      <c r="AQ30" s="235">
        <f>(K30+L30+N30)/36</f>
        <v>4</v>
      </c>
      <c r="AR30" s="235">
        <f>(M30+O30+Q30)/36</f>
        <v>0</v>
      </c>
      <c r="AS30" s="235">
        <f>(P30+R30+T30)/36</f>
        <v>0</v>
      </c>
      <c r="AT30" s="235">
        <f>(S30+U30+W30)/36</f>
        <v>0</v>
      </c>
      <c r="AU30" s="235">
        <f>(V30+X30+Z30)/36</f>
        <v>0</v>
      </c>
      <c r="AV30" s="235">
        <f>(Y30+AA30+AC30)/36</f>
        <v>0</v>
      </c>
      <c r="AW30" s="235">
        <f>(AB30+AD30+AF30)/36</f>
        <v>0</v>
      </c>
      <c r="AX30" s="235">
        <f>(AE30+AG30+AH30)/36</f>
        <v>0</v>
      </c>
    </row>
    <row r="31" spans="1:50" ht="25.5">
      <c r="A31" s="242" t="s">
        <v>121</v>
      </c>
      <c r="B31" s="465" t="s">
        <v>277</v>
      </c>
      <c r="C31" s="242">
        <v>5</v>
      </c>
      <c r="D31" s="243">
        <f>C31*36</f>
        <v>180</v>
      </c>
      <c r="E31" s="244">
        <v>12</v>
      </c>
      <c r="F31" s="245">
        <v>6</v>
      </c>
      <c r="G31" s="245">
        <v>6</v>
      </c>
      <c r="H31" s="245"/>
      <c r="I31" s="244">
        <f>E31-F31-G31-H31</f>
        <v>0</v>
      </c>
      <c r="J31" s="246">
        <f>D31-E31</f>
        <v>168</v>
      </c>
      <c r="K31" s="242"/>
      <c r="L31" s="247"/>
      <c r="M31" s="248"/>
      <c r="N31" s="249"/>
      <c r="O31" s="250"/>
      <c r="P31" s="251">
        <v>2</v>
      </c>
      <c r="Q31" s="247"/>
      <c r="R31" s="247">
        <v>10</v>
      </c>
      <c r="S31" s="248"/>
      <c r="T31" s="249">
        <f>J31</f>
        <v>168</v>
      </c>
      <c r="U31" s="250"/>
      <c r="V31" s="251"/>
      <c r="W31" s="247"/>
      <c r="X31" s="247"/>
      <c r="Y31" s="248"/>
      <c r="Z31" s="249"/>
      <c r="AA31" s="251"/>
      <c r="AB31" s="251"/>
      <c r="AC31" s="247"/>
      <c r="AD31" s="247"/>
      <c r="AE31" s="248"/>
      <c r="AF31" s="248"/>
      <c r="AG31" s="250"/>
      <c r="AH31" s="247"/>
      <c r="AI31" s="247"/>
      <c r="AJ31" s="466"/>
      <c r="AK31" s="270">
        <v>1</v>
      </c>
      <c r="AL31" s="251">
        <v>4</v>
      </c>
      <c r="AM31" s="269"/>
      <c r="AN31" s="249"/>
      <c r="AP31" s="235"/>
      <c r="AQ31" s="235">
        <f>(K31+L31+N31)/36</f>
        <v>0</v>
      </c>
      <c r="AR31" s="235">
        <f>(M31+O31+Q31)/36</f>
        <v>0</v>
      </c>
      <c r="AS31" s="235">
        <f>(P31+R31+T31)/36</f>
        <v>5</v>
      </c>
      <c r="AT31" s="235">
        <f>(S31+U31+W31)/36</f>
        <v>0</v>
      </c>
      <c r="AU31" s="235">
        <f>(V31+X31+Z31)/36</f>
        <v>0</v>
      </c>
      <c r="AV31" s="235">
        <f>(Y31+AA31+AC31)/36</f>
        <v>0</v>
      </c>
      <c r="AW31" s="235">
        <f>(AB31+AD31+AF31)/36</f>
        <v>0</v>
      </c>
      <c r="AX31" s="235">
        <f>(AE31+AG31+AH31)/36</f>
        <v>0</v>
      </c>
    </row>
    <row r="32" spans="1:50" ht="13.5" thickBot="1">
      <c r="A32" s="242" t="s">
        <v>122</v>
      </c>
      <c r="B32" s="465" t="s">
        <v>300</v>
      </c>
      <c r="C32" s="242">
        <v>6</v>
      </c>
      <c r="D32" s="243">
        <f>C32*36</f>
        <v>216</v>
      </c>
      <c r="E32" s="244">
        <v>16</v>
      </c>
      <c r="F32" s="245">
        <v>6</v>
      </c>
      <c r="G32" s="245">
        <v>10</v>
      </c>
      <c r="H32" s="245"/>
      <c r="I32" s="244">
        <f>E32-F32-G32-H32</f>
        <v>0</v>
      </c>
      <c r="J32" s="246">
        <f>D32-E32</f>
        <v>200</v>
      </c>
      <c r="K32" s="242"/>
      <c r="L32" s="247"/>
      <c r="M32" s="248"/>
      <c r="N32" s="249"/>
      <c r="O32" s="250"/>
      <c r="P32" s="251"/>
      <c r="Q32" s="247"/>
      <c r="R32" s="247"/>
      <c r="S32" s="248">
        <v>4</v>
      </c>
      <c r="T32" s="249"/>
      <c r="U32" s="250">
        <v>12</v>
      </c>
      <c r="V32" s="251"/>
      <c r="W32" s="247">
        <f>J32</f>
        <v>200</v>
      </c>
      <c r="X32" s="247"/>
      <c r="Y32" s="248"/>
      <c r="Z32" s="249"/>
      <c r="AA32" s="281"/>
      <c r="AB32" s="281"/>
      <c r="AC32" s="253"/>
      <c r="AD32" s="253"/>
      <c r="AE32" s="282"/>
      <c r="AF32" s="282"/>
      <c r="AG32" s="255"/>
      <c r="AH32" s="253"/>
      <c r="AI32" s="253"/>
      <c r="AJ32" s="298"/>
      <c r="AK32" s="254">
        <v>1</v>
      </c>
      <c r="AL32" s="251">
        <v>5</v>
      </c>
      <c r="AM32" s="269"/>
      <c r="AN32" s="249"/>
      <c r="AP32" s="235"/>
      <c r="AQ32" s="235">
        <f>(K32+L32+N32)/36</f>
        <v>0</v>
      </c>
      <c r="AR32" s="235">
        <f>(M32+O32+Q32)/36</f>
        <v>0</v>
      </c>
      <c r="AS32" s="235">
        <f>(P32+R32+T32)/36</f>
        <v>0</v>
      </c>
      <c r="AT32" s="235">
        <f>(S32+U32+W32)/36</f>
        <v>6</v>
      </c>
      <c r="AU32" s="235">
        <f>(V32+X32+Z32)/36</f>
        <v>0</v>
      </c>
      <c r="AV32" s="235">
        <f>(Y32+AA32+AC32)/36</f>
        <v>0</v>
      </c>
      <c r="AW32" s="235">
        <f>(AB32+AD32+AF32)/36</f>
        <v>0</v>
      </c>
      <c r="AX32" s="235">
        <f>(AE32+AG32+AH32)/36</f>
        <v>0</v>
      </c>
    </row>
    <row r="33" spans="1:49" ht="26.25" thickBot="1">
      <c r="A33" s="7" t="s">
        <v>123</v>
      </c>
      <c r="B33" s="8" t="s">
        <v>24</v>
      </c>
      <c r="C33" s="7">
        <f aca="true" t="shared" si="25" ref="C33:J33">C34+C38</f>
        <v>20</v>
      </c>
      <c r="D33" s="5">
        <f t="shared" si="25"/>
        <v>720</v>
      </c>
      <c r="E33" s="5">
        <f t="shared" si="25"/>
        <v>76</v>
      </c>
      <c r="F33" s="5">
        <f t="shared" si="25"/>
        <v>32</v>
      </c>
      <c r="G33" s="5">
        <f t="shared" si="25"/>
        <v>16</v>
      </c>
      <c r="H33" s="5">
        <f t="shared" si="25"/>
        <v>28</v>
      </c>
      <c r="I33" s="5">
        <f t="shared" si="25"/>
        <v>0</v>
      </c>
      <c r="J33" s="6">
        <f t="shared" si="25"/>
        <v>644</v>
      </c>
      <c r="K33" s="7">
        <f aca="true" t="shared" si="26" ref="K33:AJ33">K34+K38</f>
        <v>0</v>
      </c>
      <c r="L33" s="5">
        <f t="shared" si="26"/>
        <v>0</v>
      </c>
      <c r="M33" s="88">
        <f t="shared" si="26"/>
        <v>2</v>
      </c>
      <c r="N33" s="6">
        <f t="shared" si="26"/>
        <v>45</v>
      </c>
      <c r="O33" s="11">
        <f t="shared" si="26"/>
        <v>10</v>
      </c>
      <c r="P33" s="11">
        <f t="shared" si="26"/>
        <v>2</v>
      </c>
      <c r="Q33" s="5">
        <f t="shared" si="26"/>
        <v>56</v>
      </c>
      <c r="R33" s="5">
        <f t="shared" si="26"/>
        <v>20</v>
      </c>
      <c r="S33" s="88">
        <f t="shared" si="26"/>
        <v>4</v>
      </c>
      <c r="T33" s="88">
        <f t="shared" si="26"/>
        <v>191</v>
      </c>
      <c r="U33" s="7">
        <f t="shared" si="26"/>
        <v>24</v>
      </c>
      <c r="V33" s="11">
        <f t="shared" si="26"/>
        <v>2</v>
      </c>
      <c r="W33" s="5">
        <f t="shared" si="26"/>
        <v>224</v>
      </c>
      <c r="X33" s="5">
        <f t="shared" si="26"/>
        <v>12</v>
      </c>
      <c r="Y33" s="88">
        <f t="shared" si="26"/>
        <v>0</v>
      </c>
      <c r="Z33" s="6">
        <f t="shared" si="26"/>
        <v>130</v>
      </c>
      <c r="AA33" s="7">
        <f t="shared" si="26"/>
        <v>0</v>
      </c>
      <c r="AB33" s="11">
        <f t="shared" si="26"/>
        <v>0</v>
      </c>
      <c r="AC33" s="5">
        <f t="shared" si="26"/>
        <v>0</v>
      </c>
      <c r="AD33" s="5">
        <f t="shared" si="26"/>
        <v>0</v>
      </c>
      <c r="AE33" s="5">
        <f t="shared" si="26"/>
        <v>0</v>
      </c>
      <c r="AF33" s="88">
        <f t="shared" si="26"/>
        <v>0</v>
      </c>
      <c r="AG33" s="7">
        <f t="shared" si="26"/>
        <v>0</v>
      </c>
      <c r="AH33" s="11">
        <f t="shared" si="26"/>
        <v>0</v>
      </c>
      <c r="AI33" s="11">
        <f>AI34+AI38</f>
        <v>0</v>
      </c>
      <c r="AJ33" s="125">
        <f t="shared" si="26"/>
        <v>0</v>
      </c>
      <c r="AK33" s="207">
        <f>AK34+AK38</f>
        <v>5</v>
      </c>
      <c r="AL33" s="11">
        <f>AL34+AL38</f>
        <v>0</v>
      </c>
      <c r="AM33" s="5">
        <f>AM34+AM38</f>
        <v>0</v>
      </c>
      <c r="AN33" s="6">
        <f>AN34+AN38</f>
        <v>0</v>
      </c>
      <c r="AP33" s="100"/>
      <c r="AQ33" s="100"/>
      <c r="AR33" s="100"/>
      <c r="AS33" s="100"/>
      <c r="AT33" s="100"/>
      <c r="AU33" s="100"/>
      <c r="AV33" s="100"/>
      <c r="AW33" s="100"/>
    </row>
    <row r="34" spans="1:49" s="457" customFormat="1" ht="13.5" thickBot="1">
      <c r="A34" s="7"/>
      <c r="B34" s="13" t="s">
        <v>151</v>
      </c>
      <c r="C34" s="7">
        <f aca="true" t="shared" si="27" ref="C34:H34">SUM(C35:C37)</f>
        <v>13</v>
      </c>
      <c r="D34" s="5">
        <f t="shared" si="27"/>
        <v>468</v>
      </c>
      <c r="E34" s="5">
        <f t="shared" si="27"/>
        <v>48</v>
      </c>
      <c r="F34" s="5">
        <f t="shared" si="27"/>
        <v>20</v>
      </c>
      <c r="G34" s="5">
        <f t="shared" si="27"/>
        <v>10</v>
      </c>
      <c r="H34" s="5">
        <f t="shared" si="27"/>
        <v>18</v>
      </c>
      <c r="I34" s="5">
        <f>SUM(I35:I37)</f>
        <v>0</v>
      </c>
      <c r="J34" s="6">
        <f>SUM(J35:J37)</f>
        <v>420</v>
      </c>
      <c r="K34" s="7">
        <f aca="true" t="shared" si="28" ref="K34:AJ34">SUM(K35:K37)</f>
        <v>0</v>
      </c>
      <c r="L34" s="5">
        <f t="shared" si="28"/>
        <v>0</v>
      </c>
      <c r="M34" s="88">
        <f t="shared" si="28"/>
        <v>2</v>
      </c>
      <c r="N34" s="6">
        <f t="shared" si="28"/>
        <v>45</v>
      </c>
      <c r="O34" s="11">
        <f t="shared" si="28"/>
        <v>10</v>
      </c>
      <c r="P34" s="11">
        <f t="shared" si="28"/>
        <v>0</v>
      </c>
      <c r="Q34" s="5">
        <f t="shared" si="28"/>
        <v>56</v>
      </c>
      <c r="R34" s="5">
        <f t="shared" si="28"/>
        <v>8</v>
      </c>
      <c r="S34" s="88">
        <f t="shared" si="28"/>
        <v>2</v>
      </c>
      <c r="T34" s="88">
        <f t="shared" si="28"/>
        <v>59</v>
      </c>
      <c r="U34" s="7">
        <f t="shared" si="28"/>
        <v>12</v>
      </c>
      <c r="V34" s="11">
        <f t="shared" si="28"/>
        <v>2</v>
      </c>
      <c r="W34" s="5">
        <f t="shared" si="28"/>
        <v>130</v>
      </c>
      <c r="X34" s="5">
        <f t="shared" si="28"/>
        <v>12</v>
      </c>
      <c r="Y34" s="88">
        <f t="shared" si="28"/>
        <v>0</v>
      </c>
      <c r="Z34" s="6">
        <f t="shared" si="28"/>
        <v>130</v>
      </c>
      <c r="AA34" s="7">
        <f t="shared" si="28"/>
        <v>0</v>
      </c>
      <c r="AB34" s="11">
        <f t="shared" si="28"/>
        <v>0</v>
      </c>
      <c r="AC34" s="5">
        <f t="shared" si="28"/>
        <v>0</v>
      </c>
      <c r="AD34" s="5">
        <f t="shared" si="28"/>
        <v>0</v>
      </c>
      <c r="AE34" s="5">
        <f t="shared" si="28"/>
        <v>0</v>
      </c>
      <c r="AF34" s="88">
        <f t="shared" si="28"/>
        <v>0</v>
      </c>
      <c r="AG34" s="7">
        <f t="shared" si="28"/>
        <v>0</v>
      </c>
      <c r="AH34" s="11">
        <f t="shared" si="28"/>
        <v>0</v>
      </c>
      <c r="AI34" s="11">
        <f>SUM(AI35:AI37)</f>
        <v>0</v>
      </c>
      <c r="AJ34" s="125">
        <f t="shared" si="28"/>
        <v>0</v>
      </c>
      <c r="AK34" s="207">
        <f>SUM(AK35:AK37)</f>
        <v>4</v>
      </c>
      <c r="AL34" s="209"/>
      <c r="AM34" s="113"/>
      <c r="AN34" s="10"/>
      <c r="AO34" s="461"/>
      <c r="AP34" s="100"/>
      <c r="AQ34" s="100"/>
      <c r="AR34" s="100"/>
      <c r="AS34" s="100"/>
      <c r="AT34" s="100"/>
      <c r="AU34" s="100"/>
      <c r="AV34" s="100"/>
      <c r="AW34" s="100"/>
    </row>
    <row r="35" spans="1:66" s="474" customFormat="1" ht="25.5">
      <c r="A35" s="299" t="s">
        <v>152</v>
      </c>
      <c r="B35" s="460" t="s">
        <v>301</v>
      </c>
      <c r="C35" s="300">
        <v>5</v>
      </c>
      <c r="D35" s="301">
        <f>C35*36</f>
        <v>180</v>
      </c>
      <c r="E35" s="302">
        <v>20</v>
      </c>
      <c r="F35" s="303">
        <v>10</v>
      </c>
      <c r="G35" s="303"/>
      <c r="H35" s="303">
        <v>10</v>
      </c>
      <c r="I35" s="244">
        <f>E35-F35-G35-H35</f>
        <v>0</v>
      </c>
      <c r="J35" s="304">
        <f>D35-E35</f>
        <v>160</v>
      </c>
      <c r="K35" s="299"/>
      <c r="L35" s="303"/>
      <c r="M35" s="305">
        <v>2</v>
      </c>
      <c r="N35" s="306">
        <v>45</v>
      </c>
      <c r="O35" s="307">
        <v>10</v>
      </c>
      <c r="P35" s="307"/>
      <c r="Q35" s="303">
        <v>56</v>
      </c>
      <c r="R35" s="303">
        <v>8</v>
      </c>
      <c r="S35" s="305"/>
      <c r="T35" s="305">
        <v>59</v>
      </c>
      <c r="U35" s="299"/>
      <c r="V35" s="307"/>
      <c r="W35" s="303"/>
      <c r="X35" s="303"/>
      <c r="Y35" s="305"/>
      <c r="Z35" s="305"/>
      <c r="AA35" s="308"/>
      <c r="AB35" s="309"/>
      <c r="AC35" s="309"/>
      <c r="AD35" s="309"/>
      <c r="AE35" s="309"/>
      <c r="AF35" s="310"/>
      <c r="AG35" s="308"/>
      <c r="AH35" s="309"/>
      <c r="AI35" s="309"/>
      <c r="AJ35" s="311"/>
      <c r="AK35" s="312">
        <v>2</v>
      </c>
      <c r="AL35" s="313">
        <v>4</v>
      </c>
      <c r="AM35" s="314"/>
      <c r="AN35" s="315">
        <v>3</v>
      </c>
      <c r="AO35" s="467"/>
      <c r="AP35" s="468"/>
      <c r="AQ35" s="235">
        <f>(K35+L35+N35)/36</f>
        <v>1.25</v>
      </c>
      <c r="AR35" s="235">
        <f>(M35+O35+Q35)/36</f>
        <v>1.8888888888888888</v>
      </c>
      <c r="AS35" s="235">
        <f>(P35+R35+T35)/36</f>
        <v>1.8611111111111112</v>
      </c>
      <c r="AT35" s="235">
        <f>(S35+U35+W35)/36</f>
        <v>0</v>
      </c>
      <c r="AU35" s="235">
        <f>(V35+X35+Z35)/36</f>
        <v>0</v>
      </c>
      <c r="AV35" s="235">
        <f>(Y35+AA35+AC35)/36</f>
        <v>0</v>
      </c>
      <c r="AW35" s="235">
        <f>(AB35+AD35+AF35)/36</f>
        <v>0</v>
      </c>
      <c r="AX35" s="235">
        <f>(AE35+AG35+AH35)/36</f>
        <v>0</v>
      </c>
      <c r="AY35" s="467"/>
      <c r="AZ35" s="467"/>
      <c r="BA35" s="467"/>
      <c r="BB35" s="467"/>
      <c r="BC35" s="467"/>
      <c r="BD35" s="467"/>
      <c r="BE35" s="467"/>
      <c r="BF35" s="467"/>
      <c r="BG35" s="467"/>
      <c r="BH35" s="467"/>
      <c r="BI35" s="467"/>
      <c r="BJ35" s="467"/>
      <c r="BK35" s="467"/>
      <c r="BL35" s="467"/>
      <c r="BM35" s="467"/>
      <c r="BN35" s="467"/>
    </row>
    <row r="36" spans="1:66" s="474" customFormat="1" ht="13.5" thickBot="1">
      <c r="A36" s="316" t="s">
        <v>153</v>
      </c>
      <c r="B36" s="460" t="s">
        <v>302</v>
      </c>
      <c r="C36" s="317">
        <v>4</v>
      </c>
      <c r="D36" s="302">
        <f>C36*36</f>
        <v>144</v>
      </c>
      <c r="E36" s="302">
        <v>14</v>
      </c>
      <c r="F36" s="318">
        <v>6</v>
      </c>
      <c r="G36" s="318">
        <v>4</v>
      </c>
      <c r="H36" s="318">
        <v>4</v>
      </c>
      <c r="I36" s="244">
        <f>E36-F36-G36-H36</f>
        <v>0</v>
      </c>
      <c r="J36" s="304">
        <f>D36-E36</f>
        <v>130</v>
      </c>
      <c r="K36" s="316"/>
      <c r="L36" s="318"/>
      <c r="M36" s="319"/>
      <c r="N36" s="320"/>
      <c r="O36" s="321"/>
      <c r="P36" s="321"/>
      <c r="Q36" s="318"/>
      <c r="R36" s="318"/>
      <c r="S36" s="319">
        <v>2</v>
      </c>
      <c r="T36" s="319"/>
      <c r="U36" s="316">
        <v>12</v>
      </c>
      <c r="V36" s="321"/>
      <c r="W36" s="318">
        <v>130</v>
      </c>
      <c r="X36" s="318"/>
      <c r="Y36" s="319"/>
      <c r="Z36" s="319"/>
      <c r="AA36" s="322"/>
      <c r="AB36" s="323"/>
      <c r="AC36" s="323"/>
      <c r="AD36" s="323"/>
      <c r="AE36" s="323"/>
      <c r="AF36" s="324"/>
      <c r="AG36" s="322"/>
      <c r="AH36" s="323"/>
      <c r="AI36" s="323"/>
      <c r="AJ36" s="325"/>
      <c r="AK36" s="326">
        <v>1</v>
      </c>
      <c r="AL36" s="327"/>
      <c r="AM36" s="328">
        <v>5</v>
      </c>
      <c r="AN36" s="329"/>
      <c r="AO36" s="467"/>
      <c r="AP36" s="468"/>
      <c r="AQ36" s="235">
        <f>(K36+L36+N36)/36</f>
        <v>0</v>
      </c>
      <c r="AR36" s="235">
        <f>(M36+O36+Q36)/36</f>
        <v>0</v>
      </c>
      <c r="AS36" s="235">
        <f>(P36+R36+T36)/36</f>
        <v>0</v>
      </c>
      <c r="AT36" s="235">
        <f>(S36+U36+W36)/36</f>
        <v>4</v>
      </c>
      <c r="AU36" s="235">
        <f>(V36+X36+Z36)/36</f>
        <v>0</v>
      </c>
      <c r="AV36" s="235">
        <f>(Y36+AA36+AC36)/36</f>
        <v>0</v>
      </c>
      <c r="AW36" s="235">
        <f>(AB36+AD36+AF36)/36</f>
        <v>0</v>
      </c>
      <c r="AX36" s="235">
        <f>(AE36+AG36+AH36)/36</f>
        <v>0</v>
      </c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7"/>
      <c r="BN36" s="467"/>
    </row>
    <row r="37" spans="1:66" s="474" customFormat="1" ht="13.5" thickBot="1">
      <c r="A37" s="316" t="s">
        <v>154</v>
      </c>
      <c r="B37" s="460" t="s">
        <v>303</v>
      </c>
      <c r="C37" s="317">
        <v>4</v>
      </c>
      <c r="D37" s="302">
        <f>C37*36</f>
        <v>144</v>
      </c>
      <c r="E37" s="302">
        <v>14</v>
      </c>
      <c r="F37" s="318">
        <v>4</v>
      </c>
      <c r="G37" s="318">
        <v>6</v>
      </c>
      <c r="H37" s="318">
        <v>4</v>
      </c>
      <c r="I37" s="244">
        <f>E37-F37-G37-H37</f>
        <v>0</v>
      </c>
      <c r="J37" s="304">
        <f>D37-E37</f>
        <v>130</v>
      </c>
      <c r="K37" s="316"/>
      <c r="L37" s="318"/>
      <c r="M37" s="319"/>
      <c r="N37" s="320"/>
      <c r="O37" s="321"/>
      <c r="P37" s="321"/>
      <c r="Q37" s="318"/>
      <c r="R37" s="318"/>
      <c r="S37" s="319"/>
      <c r="T37" s="319"/>
      <c r="U37" s="316"/>
      <c r="V37" s="321">
        <v>2</v>
      </c>
      <c r="W37" s="318"/>
      <c r="X37" s="318">
        <v>12</v>
      </c>
      <c r="Y37" s="319"/>
      <c r="Z37" s="319">
        <v>130</v>
      </c>
      <c r="AA37" s="322"/>
      <c r="AB37" s="323"/>
      <c r="AC37" s="323"/>
      <c r="AD37" s="323"/>
      <c r="AE37" s="323"/>
      <c r="AF37" s="324"/>
      <c r="AG37" s="322"/>
      <c r="AH37" s="323"/>
      <c r="AI37" s="323"/>
      <c r="AJ37" s="325"/>
      <c r="AK37" s="326">
        <v>1</v>
      </c>
      <c r="AL37" s="327"/>
      <c r="AM37" s="328">
        <v>6</v>
      </c>
      <c r="AN37" s="329"/>
      <c r="AO37" s="467"/>
      <c r="AP37" s="468"/>
      <c r="AQ37" s="235">
        <f>(K37+L37+N37)/36</f>
        <v>0</v>
      </c>
      <c r="AR37" s="235">
        <f>(M37+O37+Q37)/36</f>
        <v>0</v>
      </c>
      <c r="AS37" s="235">
        <f>(P37+R37+T37)/36</f>
        <v>0</v>
      </c>
      <c r="AT37" s="235">
        <f>(S37+U37+W37)/36</f>
        <v>0</v>
      </c>
      <c r="AU37" s="235">
        <f>(V37+X37+Z37)/36</f>
        <v>4</v>
      </c>
      <c r="AV37" s="235">
        <f>(Y37+AA37+AC37)/36</f>
        <v>0</v>
      </c>
      <c r="AW37" s="235">
        <f>(AB37+AD37+AF37)/36</f>
        <v>0</v>
      </c>
      <c r="AX37" s="235">
        <f>(AE37+AG37+AH37)/36</f>
        <v>0</v>
      </c>
      <c r="AY37" s="467"/>
      <c r="AZ37" s="467"/>
      <c r="BA37" s="467"/>
      <c r="BB37" s="467"/>
      <c r="BC37" s="467"/>
      <c r="BD37" s="467"/>
      <c r="BE37" s="467"/>
      <c r="BF37" s="467"/>
      <c r="BG37" s="467"/>
      <c r="BH37" s="467"/>
      <c r="BI37" s="467"/>
      <c r="BJ37" s="467"/>
      <c r="BK37" s="467"/>
      <c r="BL37" s="467"/>
      <c r="BM37" s="467"/>
      <c r="BN37" s="467"/>
    </row>
    <row r="38" spans="1:49" ht="13.5" thickBot="1">
      <c r="A38" s="7"/>
      <c r="B38" s="13" t="s">
        <v>18</v>
      </c>
      <c r="C38" s="7">
        <f aca="true" t="shared" si="29" ref="C38:H38">C39+C41</f>
        <v>7</v>
      </c>
      <c r="D38" s="5">
        <f t="shared" si="29"/>
        <v>252</v>
      </c>
      <c r="E38" s="5">
        <f t="shared" si="29"/>
        <v>28</v>
      </c>
      <c r="F38" s="5">
        <f t="shared" si="29"/>
        <v>12</v>
      </c>
      <c r="G38" s="5">
        <f t="shared" si="29"/>
        <v>6</v>
      </c>
      <c r="H38" s="5">
        <f t="shared" si="29"/>
        <v>10</v>
      </c>
      <c r="I38" s="5">
        <f aca="true" t="shared" si="30" ref="I38:AJ38">I39+I41</f>
        <v>0</v>
      </c>
      <c r="J38" s="6">
        <f>J39+J41</f>
        <v>224</v>
      </c>
      <c r="K38" s="7">
        <f t="shared" si="30"/>
        <v>0</v>
      </c>
      <c r="L38" s="5">
        <f t="shared" si="30"/>
        <v>0</v>
      </c>
      <c r="M38" s="88">
        <f t="shared" si="30"/>
        <v>0</v>
      </c>
      <c r="N38" s="6">
        <f t="shared" si="30"/>
        <v>0</v>
      </c>
      <c r="O38" s="11">
        <f t="shared" si="30"/>
        <v>0</v>
      </c>
      <c r="P38" s="11">
        <f t="shared" si="30"/>
        <v>2</v>
      </c>
      <c r="Q38" s="5">
        <f t="shared" si="30"/>
        <v>0</v>
      </c>
      <c r="R38" s="5">
        <f t="shared" si="30"/>
        <v>12</v>
      </c>
      <c r="S38" s="88">
        <f t="shared" si="30"/>
        <v>2</v>
      </c>
      <c r="T38" s="88">
        <f t="shared" si="30"/>
        <v>132</v>
      </c>
      <c r="U38" s="7">
        <f t="shared" si="30"/>
        <v>12</v>
      </c>
      <c r="V38" s="11">
        <f t="shared" si="30"/>
        <v>0</v>
      </c>
      <c r="W38" s="5">
        <f t="shared" si="30"/>
        <v>94</v>
      </c>
      <c r="X38" s="5">
        <f t="shared" si="30"/>
        <v>0</v>
      </c>
      <c r="Y38" s="88">
        <f t="shared" si="30"/>
        <v>0</v>
      </c>
      <c r="Z38" s="6">
        <f t="shared" si="30"/>
        <v>0</v>
      </c>
      <c r="AA38" s="7">
        <f t="shared" si="30"/>
        <v>0</v>
      </c>
      <c r="AB38" s="11">
        <f t="shared" si="30"/>
        <v>0</v>
      </c>
      <c r="AC38" s="5">
        <f t="shared" si="30"/>
        <v>0</v>
      </c>
      <c r="AD38" s="5">
        <f t="shared" si="30"/>
        <v>0</v>
      </c>
      <c r="AE38" s="5">
        <f t="shared" si="30"/>
        <v>0</v>
      </c>
      <c r="AF38" s="88">
        <f t="shared" si="30"/>
        <v>0</v>
      </c>
      <c r="AG38" s="7">
        <f t="shared" si="30"/>
        <v>0</v>
      </c>
      <c r="AH38" s="11">
        <f t="shared" si="30"/>
        <v>0</v>
      </c>
      <c r="AI38" s="11">
        <f>AI39+AI41</f>
        <v>0</v>
      </c>
      <c r="AJ38" s="125">
        <f t="shared" si="30"/>
        <v>0</v>
      </c>
      <c r="AK38" s="207">
        <f>AK39+AK41</f>
        <v>1</v>
      </c>
      <c r="AL38" s="209"/>
      <c r="AM38" s="113"/>
      <c r="AN38" s="10"/>
      <c r="AO38" s="461"/>
      <c r="AP38" s="235"/>
      <c r="AQ38" s="235"/>
      <c r="AR38" s="235"/>
      <c r="AS38" s="235"/>
      <c r="AT38" s="235"/>
      <c r="AU38" s="235"/>
      <c r="AV38" s="235"/>
      <c r="AW38" s="235"/>
    </row>
    <row r="39" spans="1:66" s="474" customFormat="1" ht="12.75">
      <c r="A39" s="330" t="s">
        <v>154</v>
      </c>
      <c r="B39" s="460" t="s">
        <v>304</v>
      </c>
      <c r="C39" s="330">
        <v>4</v>
      </c>
      <c r="D39" s="243">
        <f>C39*36</f>
        <v>144</v>
      </c>
      <c r="E39" s="244">
        <v>14</v>
      </c>
      <c r="F39" s="278">
        <v>8</v>
      </c>
      <c r="G39" s="278"/>
      <c r="H39" s="278">
        <v>6</v>
      </c>
      <c r="I39" s="244">
        <f>E39-F39-G39-H39</f>
        <v>0</v>
      </c>
      <c r="J39" s="246">
        <f>D39-E39</f>
        <v>130</v>
      </c>
      <c r="K39" s="150"/>
      <c r="L39" s="331"/>
      <c r="M39" s="332"/>
      <c r="N39" s="333"/>
      <c r="O39" s="150"/>
      <c r="P39" s="153">
        <v>2</v>
      </c>
      <c r="Q39" s="151"/>
      <c r="R39" s="151">
        <v>12</v>
      </c>
      <c r="S39" s="154"/>
      <c r="T39" s="152">
        <v>132</v>
      </c>
      <c r="U39" s="150"/>
      <c r="V39" s="153"/>
      <c r="W39" s="151"/>
      <c r="X39" s="151"/>
      <c r="Y39" s="154"/>
      <c r="Z39" s="154"/>
      <c r="AA39" s="202"/>
      <c r="AB39" s="155"/>
      <c r="AC39" s="155"/>
      <c r="AD39" s="155"/>
      <c r="AE39" s="155"/>
      <c r="AF39" s="205"/>
      <c r="AG39" s="202"/>
      <c r="AH39" s="155"/>
      <c r="AI39" s="155"/>
      <c r="AJ39" s="229"/>
      <c r="AK39" s="211">
        <v>1</v>
      </c>
      <c r="AL39" s="190"/>
      <c r="AM39" s="155">
        <v>4</v>
      </c>
      <c r="AN39" s="333"/>
      <c r="AO39" s="467"/>
      <c r="AP39" s="468"/>
      <c r="AQ39" s="235">
        <f>(K39+L39+N39)/36</f>
        <v>0</v>
      </c>
      <c r="AR39" s="235">
        <f>(M39+O39+Q39)/36</f>
        <v>0</v>
      </c>
      <c r="AS39" s="235">
        <f>(P39+R39+T39)/36</f>
        <v>4.055555555555555</v>
      </c>
      <c r="AT39" s="235">
        <f>(S39+U39+W39)/36</f>
        <v>0</v>
      </c>
      <c r="AU39" s="235">
        <f>(V39+X39+Z39)/36</f>
        <v>0</v>
      </c>
      <c r="AV39" s="235">
        <f>(Y39+AA39+AC39)/36</f>
        <v>0</v>
      </c>
      <c r="AW39" s="235">
        <f>(AB39+AD39+AF39)/36</f>
        <v>0</v>
      </c>
      <c r="AX39" s="235">
        <f>(AE39+AG39+AH39)/36</f>
        <v>0</v>
      </c>
      <c r="AY39" s="467"/>
      <c r="AZ39" s="467"/>
      <c r="BA39" s="467"/>
      <c r="BB39" s="467"/>
      <c r="BC39" s="467"/>
      <c r="BD39" s="467"/>
      <c r="BE39" s="467"/>
      <c r="BF39" s="467"/>
      <c r="BG39" s="467"/>
      <c r="BH39" s="467"/>
      <c r="BI39" s="467"/>
      <c r="BJ39" s="467"/>
      <c r="BK39" s="467"/>
      <c r="BL39" s="467"/>
      <c r="BM39" s="467"/>
      <c r="BN39" s="467"/>
    </row>
    <row r="40" spans="1:66" s="474" customFormat="1" ht="12.75">
      <c r="A40" s="271" t="s">
        <v>155</v>
      </c>
      <c r="B40" s="460" t="s">
        <v>305</v>
      </c>
      <c r="C40" s="271" t="s">
        <v>92</v>
      </c>
      <c r="D40" s="243" t="s">
        <v>92</v>
      </c>
      <c r="E40" s="244"/>
      <c r="F40" s="334"/>
      <c r="G40" s="334"/>
      <c r="H40" s="245"/>
      <c r="I40" s="245"/>
      <c r="J40" s="246" t="s">
        <v>92</v>
      </c>
      <c r="K40" s="156"/>
      <c r="L40" s="334"/>
      <c r="M40" s="334"/>
      <c r="N40" s="334"/>
      <c r="O40" s="156"/>
      <c r="P40" s="159"/>
      <c r="Q40" s="157"/>
      <c r="R40" s="157"/>
      <c r="S40" s="160"/>
      <c r="T40" s="158"/>
      <c r="U40" s="156"/>
      <c r="V40" s="159"/>
      <c r="W40" s="157"/>
      <c r="X40" s="157"/>
      <c r="Y40" s="160"/>
      <c r="Z40" s="160"/>
      <c r="AA40" s="161"/>
      <c r="AB40" s="162"/>
      <c r="AC40" s="162"/>
      <c r="AD40" s="162"/>
      <c r="AE40" s="162"/>
      <c r="AF40" s="165"/>
      <c r="AG40" s="161"/>
      <c r="AH40" s="162"/>
      <c r="AI40" s="162"/>
      <c r="AJ40" s="230"/>
      <c r="AK40" s="210" t="s">
        <v>92</v>
      </c>
      <c r="AL40" s="191"/>
      <c r="AM40" s="157" t="s">
        <v>92</v>
      </c>
      <c r="AN40" s="256"/>
      <c r="AO40" s="467"/>
      <c r="AP40" s="468"/>
      <c r="AQ40" s="235">
        <f>(K40+L40+N40)/36</f>
        <v>0</v>
      </c>
      <c r="AR40" s="235">
        <f>(M40+O40+Q40)/36</f>
        <v>0</v>
      </c>
      <c r="AS40" s="235">
        <f>(P40+R40+T40)/36</f>
        <v>0</v>
      </c>
      <c r="AT40" s="235">
        <f>(S40+U40+W40)/36</f>
        <v>0</v>
      </c>
      <c r="AU40" s="235">
        <f>(V40+X40+Z40)/36</f>
        <v>0</v>
      </c>
      <c r="AV40" s="235">
        <f>(Y40+AA40+AC40)/36</f>
        <v>0</v>
      </c>
      <c r="AW40" s="235">
        <f>(AB40+AD40+AF40)/36</f>
        <v>0</v>
      </c>
      <c r="AX40" s="235">
        <f>(AE40+AG40+AH40)/36</f>
        <v>0</v>
      </c>
      <c r="AY40" s="467"/>
      <c r="AZ40" s="467"/>
      <c r="BA40" s="467"/>
      <c r="BB40" s="467"/>
      <c r="BC40" s="467"/>
      <c r="BD40" s="467"/>
      <c r="BE40" s="467"/>
      <c r="BF40" s="467"/>
      <c r="BG40" s="467"/>
      <c r="BH40" s="467"/>
      <c r="BI40" s="467"/>
      <c r="BJ40" s="467"/>
      <c r="BK40" s="467"/>
      <c r="BL40" s="467"/>
      <c r="BM40" s="467"/>
      <c r="BN40" s="467"/>
    </row>
    <row r="41" spans="1:66" s="474" customFormat="1" ht="12.75">
      <c r="A41" s="242" t="s">
        <v>156</v>
      </c>
      <c r="B41" s="460" t="s">
        <v>306</v>
      </c>
      <c r="C41" s="242">
        <v>3</v>
      </c>
      <c r="D41" s="243">
        <f>C41*36</f>
        <v>108</v>
      </c>
      <c r="E41" s="244">
        <v>14</v>
      </c>
      <c r="F41" s="245">
        <v>4</v>
      </c>
      <c r="G41" s="335">
        <v>6</v>
      </c>
      <c r="H41" s="336">
        <v>4</v>
      </c>
      <c r="I41" s="244">
        <f>E41-F41-G41-H41</f>
        <v>0</v>
      </c>
      <c r="J41" s="246">
        <f>D41-E41</f>
        <v>94</v>
      </c>
      <c r="K41" s="161"/>
      <c r="L41" s="247"/>
      <c r="M41" s="248"/>
      <c r="N41" s="249"/>
      <c r="O41" s="161"/>
      <c r="P41" s="164"/>
      <c r="Q41" s="162"/>
      <c r="R41" s="162"/>
      <c r="S41" s="165">
        <v>2</v>
      </c>
      <c r="T41" s="163"/>
      <c r="U41" s="250">
        <v>12</v>
      </c>
      <c r="V41" s="251"/>
      <c r="W41" s="247">
        <v>94</v>
      </c>
      <c r="X41" s="162"/>
      <c r="Y41" s="165"/>
      <c r="Z41" s="165"/>
      <c r="AA41" s="161"/>
      <c r="AB41" s="162"/>
      <c r="AC41" s="162"/>
      <c r="AD41" s="162"/>
      <c r="AE41" s="162"/>
      <c r="AF41" s="165"/>
      <c r="AG41" s="161"/>
      <c r="AH41" s="162"/>
      <c r="AI41" s="162"/>
      <c r="AJ41" s="230"/>
      <c r="AK41" s="210"/>
      <c r="AL41" s="192"/>
      <c r="AM41" s="247"/>
      <c r="AN41" s="249">
        <v>5</v>
      </c>
      <c r="AO41" s="467"/>
      <c r="AP41" s="468"/>
      <c r="AQ41" s="235">
        <f>(K41+L41+N41)/36</f>
        <v>0</v>
      </c>
      <c r="AR41" s="235">
        <f>(M41+O41+Q41)/36</f>
        <v>0</v>
      </c>
      <c r="AS41" s="235">
        <f>(P41+R41+T41)/36</f>
        <v>0</v>
      </c>
      <c r="AT41" s="235">
        <f>(S41+U41+W41)/36</f>
        <v>3</v>
      </c>
      <c r="AU41" s="235">
        <f>(V41+X41+Z41)/36</f>
        <v>0</v>
      </c>
      <c r="AV41" s="235">
        <f>(Y41+AA41+AC41)/36</f>
        <v>0</v>
      </c>
      <c r="AW41" s="235">
        <f>(AB41+AD41+AF41)/36</f>
        <v>0</v>
      </c>
      <c r="AX41" s="235">
        <f>(AE41+AG41+AH41)/36</f>
        <v>0</v>
      </c>
      <c r="AY41" s="467"/>
      <c r="AZ41" s="467"/>
      <c r="BA41" s="467"/>
      <c r="BB41" s="467"/>
      <c r="BC41" s="467"/>
      <c r="BD41" s="467"/>
      <c r="BE41" s="467"/>
      <c r="BF41" s="467"/>
      <c r="BG41" s="467"/>
      <c r="BH41" s="467"/>
      <c r="BI41" s="467"/>
      <c r="BJ41" s="467"/>
      <c r="BK41" s="467"/>
      <c r="BL41" s="467"/>
      <c r="BM41" s="467"/>
      <c r="BN41" s="467"/>
    </row>
    <row r="42" spans="1:66" s="474" customFormat="1" ht="13.5" thickBot="1">
      <c r="A42" s="241" t="s">
        <v>157</v>
      </c>
      <c r="B42" s="460" t="s">
        <v>339</v>
      </c>
      <c r="C42" s="271" t="s">
        <v>92</v>
      </c>
      <c r="D42" s="243" t="s">
        <v>92</v>
      </c>
      <c r="E42" s="244" t="s">
        <v>92</v>
      </c>
      <c r="F42" s="334"/>
      <c r="G42" s="335"/>
      <c r="H42" s="335"/>
      <c r="I42" s="335"/>
      <c r="J42" s="246" t="s">
        <v>92</v>
      </c>
      <c r="K42" s="166"/>
      <c r="L42" s="285"/>
      <c r="M42" s="295"/>
      <c r="N42" s="288"/>
      <c r="O42" s="166"/>
      <c r="P42" s="169"/>
      <c r="Q42" s="167"/>
      <c r="R42" s="167"/>
      <c r="S42" s="170"/>
      <c r="T42" s="168"/>
      <c r="U42" s="287"/>
      <c r="V42" s="294"/>
      <c r="W42" s="285"/>
      <c r="X42" s="167"/>
      <c r="Y42" s="170"/>
      <c r="Z42" s="170"/>
      <c r="AA42" s="203"/>
      <c r="AB42" s="204"/>
      <c r="AC42" s="204"/>
      <c r="AD42" s="204"/>
      <c r="AE42" s="204"/>
      <c r="AF42" s="206"/>
      <c r="AG42" s="203"/>
      <c r="AH42" s="204"/>
      <c r="AI42" s="204"/>
      <c r="AJ42" s="231"/>
      <c r="AK42" s="212"/>
      <c r="AL42" s="193"/>
      <c r="AM42" s="337"/>
      <c r="AN42" s="288" t="s">
        <v>92</v>
      </c>
      <c r="AO42" s="467"/>
      <c r="AP42" s="468"/>
      <c r="AQ42" s="235">
        <f>(K42+L42+N42)/36</f>
        <v>0</v>
      </c>
      <c r="AR42" s="235">
        <f>(M42+O42+Q42)/36</f>
        <v>0</v>
      </c>
      <c r="AS42" s="235">
        <f>(P42+R42+T42)/36</f>
        <v>0</v>
      </c>
      <c r="AT42" s="235">
        <f>(S42+U42+W42)/36</f>
        <v>0</v>
      </c>
      <c r="AU42" s="235">
        <f>(V42+X42+Z42)/36</f>
        <v>0</v>
      </c>
      <c r="AV42" s="235">
        <f>(Y42+AA42+AC42)/36</f>
        <v>0</v>
      </c>
      <c r="AW42" s="235">
        <f>(AB42+AD42+AF42)/36</f>
        <v>0</v>
      </c>
      <c r="AX42" s="235">
        <f>(AE42+AG42+AH42)/36</f>
        <v>0</v>
      </c>
      <c r="AY42" s="467"/>
      <c r="AZ42" s="467"/>
      <c r="BA42" s="467"/>
      <c r="BB42" s="467"/>
      <c r="BC42" s="467"/>
      <c r="BD42" s="467"/>
      <c r="BE42" s="467"/>
      <c r="BF42" s="467"/>
      <c r="BG42" s="467"/>
      <c r="BH42" s="467"/>
      <c r="BI42" s="467"/>
      <c r="BJ42" s="467"/>
      <c r="BK42" s="467"/>
      <c r="BL42" s="467"/>
      <c r="BM42" s="467"/>
      <c r="BN42" s="467"/>
    </row>
    <row r="43" spans="1:49" ht="13.5" thickBot="1">
      <c r="A43" s="612" t="s">
        <v>31</v>
      </c>
      <c r="B43" s="613"/>
      <c r="C43" s="12">
        <f aca="true" t="shared" si="31" ref="C43:AJ43">C33+C28</f>
        <v>40</v>
      </c>
      <c r="D43" s="2">
        <f t="shared" si="31"/>
        <v>1440</v>
      </c>
      <c r="E43" s="2">
        <f t="shared" si="31"/>
        <v>128</v>
      </c>
      <c r="F43" s="2">
        <f t="shared" si="31"/>
        <v>56</v>
      </c>
      <c r="G43" s="2">
        <f t="shared" si="31"/>
        <v>44</v>
      </c>
      <c r="H43" s="2">
        <f t="shared" si="31"/>
        <v>28</v>
      </c>
      <c r="I43" s="2">
        <f>I33+I28</f>
        <v>0</v>
      </c>
      <c r="J43" s="2">
        <f t="shared" si="31"/>
        <v>1312</v>
      </c>
      <c r="K43" s="1">
        <f t="shared" si="31"/>
        <v>2</v>
      </c>
      <c r="L43" s="2">
        <f t="shared" si="31"/>
        <v>10</v>
      </c>
      <c r="M43" s="2">
        <f t="shared" si="31"/>
        <v>4</v>
      </c>
      <c r="N43" s="3">
        <f t="shared" si="31"/>
        <v>177</v>
      </c>
      <c r="O43" s="4">
        <f t="shared" si="31"/>
        <v>20</v>
      </c>
      <c r="P43" s="2">
        <f t="shared" si="31"/>
        <v>4</v>
      </c>
      <c r="Q43" s="2">
        <f t="shared" si="31"/>
        <v>224</v>
      </c>
      <c r="R43" s="2">
        <f t="shared" si="31"/>
        <v>30</v>
      </c>
      <c r="S43" s="2">
        <f t="shared" si="31"/>
        <v>8</v>
      </c>
      <c r="T43" s="13">
        <f t="shared" si="31"/>
        <v>359</v>
      </c>
      <c r="U43" s="1">
        <f t="shared" si="31"/>
        <v>36</v>
      </c>
      <c r="V43" s="2">
        <f t="shared" si="31"/>
        <v>2</v>
      </c>
      <c r="W43" s="2">
        <f t="shared" si="31"/>
        <v>424</v>
      </c>
      <c r="X43" s="2">
        <f t="shared" si="31"/>
        <v>12</v>
      </c>
      <c r="Y43" s="2">
        <f t="shared" si="31"/>
        <v>0</v>
      </c>
      <c r="Z43" s="3">
        <f t="shared" si="31"/>
        <v>130</v>
      </c>
      <c r="AA43" s="4">
        <f t="shared" si="31"/>
        <v>0</v>
      </c>
      <c r="AB43" s="2">
        <f t="shared" si="31"/>
        <v>0</v>
      </c>
      <c r="AC43" s="2">
        <f t="shared" si="31"/>
        <v>0</v>
      </c>
      <c r="AD43" s="2">
        <f t="shared" si="31"/>
        <v>0</v>
      </c>
      <c r="AE43" s="2">
        <f t="shared" si="31"/>
        <v>0</v>
      </c>
      <c r="AF43" s="13">
        <f t="shared" si="31"/>
        <v>0</v>
      </c>
      <c r="AG43" s="1">
        <f t="shared" si="31"/>
        <v>0</v>
      </c>
      <c r="AH43" s="2">
        <f t="shared" si="31"/>
        <v>0</v>
      </c>
      <c r="AI43" s="2">
        <f>AI33+AI28</f>
        <v>0</v>
      </c>
      <c r="AJ43" s="228">
        <f t="shared" si="31"/>
        <v>0</v>
      </c>
      <c r="AK43" s="208">
        <f>AK33+AK28</f>
        <v>9</v>
      </c>
      <c r="AL43" s="4">
        <f>AL33+AL28</f>
        <v>0</v>
      </c>
      <c r="AM43" s="2">
        <f>AM33+AM28</f>
        <v>0</v>
      </c>
      <c r="AN43" s="3">
        <f>AN33+AN28</f>
        <v>0</v>
      </c>
      <c r="AP43" s="100"/>
      <c r="AQ43" s="100"/>
      <c r="AR43" s="100"/>
      <c r="AS43" s="100"/>
      <c r="AT43" s="100"/>
      <c r="AU43" s="100"/>
      <c r="AV43" s="100"/>
      <c r="AW43" s="100"/>
    </row>
    <row r="44" spans="1:66" s="477" customFormat="1" ht="12.75">
      <c r="A44" s="200"/>
      <c r="B44" s="200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475"/>
      <c r="AP44" s="476"/>
      <c r="AQ44" s="476"/>
      <c r="AR44" s="476"/>
      <c r="AS44" s="476"/>
      <c r="AT44" s="476"/>
      <c r="AU44" s="476"/>
      <c r="AV44" s="476"/>
      <c r="AW44" s="476"/>
      <c r="AX44" s="475"/>
      <c r="AY44" s="475"/>
      <c r="AZ44" s="475"/>
      <c r="BA44" s="475"/>
      <c r="BB44" s="475"/>
      <c r="BC44" s="475"/>
      <c r="BD44" s="475"/>
      <c r="BE44" s="475"/>
      <c r="BF44" s="475"/>
      <c r="BG44" s="475"/>
      <c r="BH44" s="475"/>
      <c r="BI44" s="475"/>
      <c r="BJ44" s="475"/>
      <c r="BK44" s="475"/>
      <c r="BL44" s="475"/>
      <c r="BM44" s="475"/>
      <c r="BN44" s="475"/>
    </row>
    <row r="45" spans="2:66" s="477" customFormat="1" ht="12.75">
      <c r="B45" s="338" t="s">
        <v>258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475"/>
      <c r="AP45" s="476"/>
      <c r="AQ45" s="476"/>
      <c r="AR45" s="476"/>
      <c r="AS45" s="476"/>
      <c r="AT45" s="476"/>
      <c r="AU45" s="476"/>
      <c r="AV45" s="476"/>
      <c r="AW45" s="476"/>
      <c r="AX45" s="475"/>
      <c r="AY45" s="475"/>
      <c r="AZ45" s="475"/>
      <c r="BA45" s="475"/>
      <c r="BB45" s="475"/>
      <c r="BC45" s="475"/>
      <c r="BD45" s="475"/>
      <c r="BE45" s="475"/>
      <c r="BF45" s="475"/>
      <c r="BG45" s="475"/>
      <c r="BH45" s="475"/>
      <c r="BI45" s="475"/>
      <c r="BJ45" s="475"/>
      <c r="BK45" s="475"/>
      <c r="BL45" s="475"/>
      <c r="BM45" s="475"/>
      <c r="BN45" s="475"/>
    </row>
    <row r="46" spans="2:66" s="477" customFormat="1" ht="14.25">
      <c r="B46" s="339" t="s">
        <v>344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475"/>
      <c r="AP46" s="476"/>
      <c r="AQ46" s="476"/>
      <c r="AR46" s="476"/>
      <c r="AS46" s="476"/>
      <c r="AT46" s="476"/>
      <c r="AU46" s="476"/>
      <c r="AV46" s="476"/>
      <c r="AW46" s="476"/>
      <c r="AX46" s="475"/>
      <c r="AY46" s="475"/>
      <c r="AZ46" s="475"/>
      <c r="BA46" s="475"/>
      <c r="BB46" s="475"/>
      <c r="BC46" s="475"/>
      <c r="BD46" s="475"/>
      <c r="BE46" s="475"/>
      <c r="BF46" s="475"/>
      <c r="BG46" s="475"/>
      <c r="BH46" s="475"/>
      <c r="BI46" s="475"/>
      <c r="BJ46" s="475"/>
      <c r="BK46" s="475"/>
      <c r="BL46" s="475"/>
      <c r="BM46" s="475"/>
      <c r="BN46" s="475"/>
    </row>
    <row r="47" spans="1:66" s="477" customFormat="1" ht="14.25">
      <c r="A47" s="200"/>
      <c r="B47" s="339" t="s">
        <v>345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475"/>
      <c r="AP47" s="476"/>
      <c r="AQ47" s="476"/>
      <c r="AR47" s="476"/>
      <c r="AS47" s="476"/>
      <c r="AT47" s="476"/>
      <c r="AU47" s="476"/>
      <c r="AV47" s="476"/>
      <c r="AW47" s="476"/>
      <c r="AX47" s="475"/>
      <c r="AY47" s="475"/>
      <c r="AZ47" s="475"/>
      <c r="BA47" s="475"/>
      <c r="BB47" s="475"/>
      <c r="BC47" s="475"/>
      <c r="BD47" s="475"/>
      <c r="BE47" s="475"/>
      <c r="BF47" s="475"/>
      <c r="BG47" s="475"/>
      <c r="BH47" s="475"/>
      <c r="BI47" s="475"/>
      <c r="BJ47" s="475"/>
      <c r="BK47" s="475"/>
      <c r="BL47" s="475"/>
      <c r="BM47" s="475"/>
      <c r="BN47" s="475"/>
    </row>
    <row r="48" spans="1:66" s="477" customFormat="1" ht="13.5" thickBot="1">
      <c r="A48" s="200"/>
      <c r="B48" s="200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475"/>
      <c r="AP48" s="476"/>
      <c r="AQ48" s="476"/>
      <c r="AR48" s="476"/>
      <c r="AS48" s="476"/>
      <c r="AT48" s="476"/>
      <c r="AU48" s="476"/>
      <c r="AV48" s="476"/>
      <c r="AW48" s="476"/>
      <c r="AX48" s="475"/>
      <c r="AY48" s="475"/>
      <c r="AZ48" s="475"/>
      <c r="BA48" s="475"/>
      <c r="BB48" s="475"/>
      <c r="BC48" s="475"/>
      <c r="BD48" s="475"/>
      <c r="BE48" s="475"/>
      <c r="BF48" s="475"/>
      <c r="BG48" s="475"/>
      <c r="BH48" s="475"/>
      <c r="BI48" s="475"/>
      <c r="BJ48" s="475"/>
      <c r="BK48" s="475"/>
      <c r="BL48" s="475"/>
      <c r="BM48" s="475"/>
      <c r="BN48" s="475"/>
    </row>
    <row r="49" spans="1:49" ht="13.5" thickBot="1">
      <c r="A49" s="456" t="s">
        <v>32</v>
      </c>
      <c r="B49" s="614" t="s">
        <v>33</v>
      </c>
      <c r="C49" s="614"/>
      <c r="D49" s="614"/>
      <c r="E49" s="614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4"/>
      <c r="U49" s="614"/>
      <c r="V49" s="614"/>
      <c r="W49" s="614"/>
      <c r="X49" s="614"/>
      <c r="Y49" s="614"/>
      <c r="Z49" s="614"/>
      <c r="AA49" s="614"/>
      <c r="AB49" s="614"/>
      <c r="AC49" s="614"/>
      <c r="AD49" s="614"/>
      <c r="AE49" s="614"/>
      <c r="AF49" s="614"/>
      <c r="AG49" s="582"/>
      <c r="AH49" s="582"/>
      <c r="AI49" s="582"/>
      <c r="AJ49" s="582"/>
      <c r="AK49" s="582"/>
      <c r="AL49" s="614"/>
      <c r="AM49" s="614"/>
      <c r="AN49" s="616"/>
      <c r="AP49" s="100"/>
      <c r="AQ49" s="100"/>
      <c r="AR49" s="100"/>
      <c r="AS49" s="100"/>
      <c r="AT49" s="100"/>
      <c r="AU49" s="100"/>
      <c r="AV49" s="100"/>
      <c r="AW49" s="100"/>
    </row>
    <row r="50" spans="1:49" ht="13.5" thickBot="1">
      <c r="A50" s="7" t="s">
        <v>124</v>
      </c>
      <c r="B50" s="6" t="s">
        <v>15</v>
      </c>
      <c r="C50" s="5">
        <f aca="true" t="shared" si="32" ref="C50:AK50">SUM(C51:C63)</f>
        <v>60</v>
      </c>
      <c r="D50" s="5">
        <f t="shared" si="32"/>
        <v>2160</v>
      </c>
      <c r="E50" s="5">
        <f t="shared" si="32"/>
        <v>194</v>
      </c>
      <c r="F50" s="5">
        <f t="shared" si="32"/>
        <v>98</v>
      </c>
      <c r="G50" s="5">
        <f t="shared" si="32"/>
        <v>84</v>
      </c>
      <c r="H50" s="5">
        <f t="shared" si="32"/>
        <v>12</v>
      </c>
      <c r="I50" s="5">
        <f t="shared" si="32"/>
        <v>0</v>
      </c>
      <c r="J50" s="5">
        <f t="shared" si="32"/>
        <v>1966</v>
      </c>
      <c r="K50" s="7">
        <f t="shared" si="32"/>
        <v>8</v>
      </c>
      <c r="L50" s="5">
        <f t="shared" si="32"/>
        <v>28</v>
      </c>
      <c r="M50" s="88">
        <f t="shared" si="32"/>
        <v>6</v>
      </c>
      <c r="N50" s="6">
        <f t="shared" si="32"/>
        <v>324</v>
      </c>
      <c r="O50" s="11">
        <f t="shared" si="32"/>
        <v>22</v>
      </c>
      <c r="P50" s="11">
        <f t="shared" si="32"/>
        <v>8</v>
      </c>
      <c r="Q50" s="5">
        <f t="shared" si="32"/>
        <v>332</v>
      </c>
      <c r="R50" s="5">
        <f t="shared" si="32"/>
        <v>30</v>
      </c>
      <c r="S50" s="88">
        <f t="shared" si="32"/>
        <v>10</v>
      </c>
      <c r="T50" s="88">
        <f t="shared" si="32"/>
        <v>322</v>
      </c>
      <c r="U50" s="7">
        <f t="shared" si="32"/>
        <v>34</v>
      </c>
      <c r="V50" s="11">
        <f t="shared" si="32"/>
        <v>10</v>
      </c>
      <c r="W50" s="5">
        <f t="shared" si="32"/>
        <v>460</v>
      </c>
      <c r="X50" s="5">
        <f t="shared" si="32"/>
        <v>38</v>
      </c>
      <c r="Y50" s="88">
        <f t="shared" si="32"/>
        <v>0</v>
      </c>
      <c r="Z50" s="6">
        <f t="shared" si="32"/>
        <v>528</v>
      </c>
      <c r="AA50" s="7">
        <f t="shared" si="32"/>
        <v>0</v>
      </c>
      <c r="AB50" s="11">
        <f t="shared" si="32"/>
        <v>0</v>
      </c>
      <c r="AC50" s="5">
        <f t="shared" si="32"/>
        <v>0</v>
      </c>
      <c r="AD50" s="5">
        <f t="shared" si="32"/>
        <v>0</v>
      </c>
      <c r="AE50" s="5">
        <f t="shared" si="32"/>
        <v>0</v>
      </c>
      <c r="AF50" s="88">
        <f t="shared" si="32"/>
        <v>0</v>
      </c>
      <c r="AG50" s="7">
        <f t="shared" si="32"/>
        <v>0</v>
      </c>
      <c r="AH50" s="11">
        <f t="shared" si="32"/>
        <v>0</v>
      </c>
      <c r="AI50" s="11">
        <f>SUM(AI51:AI63)</f>
        <v>0</v>
      </c>
      <c r="AJ50" s="189">
        <f t="shared" si="32"/>
        <v>0</v>
      </c>
      <c r="AK50" s="207">
        <f t="shared" si="32"/>
        <v>13</v>
      </c>
      <c r="AL50" s="9"/>
      <c r="AM50" s="113"/>
      <c r="AN50" s="10"/>
      <c r="AP50" s="100"/>
      <c r="AQ50" s="100"/>
      <c r="AR50" s="100"/>
      <c r="AS50" s="100"/>
      <c r="AT50" s="100"/>
      <c r="AU50" s="100"/>
      <c r="AV50" s="100"/>
      <c r="AW50" s="100"/>
    </row>
    <row r="51" spans="1:50" ht="12.75">
      <c r="A51" s="241" t="s">
        <v>125</v>
      </c>
      <c r="B51" s="340" t="s">
        <v>280</v>
      </c>
      <c r="C51" s="241">
        <v>4</v>
      </c>
      <c r="D51" s="243">
        <f aca="true" t="shared" si="33" ref="D51:D63">C51*36</f>
        <v>144</v>
      </c>
      <c r="E51" s="244">
        <v>12</v>
      </c>
      <c r="F51" s="245">
        <v>6</v>
      </c>
      <c r="G51" s="245">
        <v>6</v>
      </c>
      <c r="H51" s="245"/>
      <c r="I51" s="244">
        <f>E51-F51-G51-H51</f>
        <v>0</v>
      </c>
      <c r="J51" s="246">
        <f>D51-E51</f>
        <v>132</v>
      </c>
      <c r="K51" s="287">
        <v>2</v>
      </c>
      <c r="L51" s="285">
        <v>10</v>
      </c>
      <c r="M51" s="295"/>
      <c r="N51" s="288">
        <f>J51</f>
        <v>132</v>
      </c>
      <c r="O51" s="287"/>
      <c r="P51" s="294"/>
      <c r="Q51" s="285"/>
      <c r="R51" s="285"/>
      <c r="S51" s="295"/>
      <c r="T51" s="288"/>
      <c r="U51" s="287"/>
      <c r="V51" s="294"/>
      <c r="W51" s="285"/>
      <c r="X51" s="285"/>
      <c r="Y51" s="295"/>
      <c r="Z51" s="288"/>
      <c r="AA51" s="294"/>
      <c r="AB51" s="294"/>
      <c r="AC51" s="285"/>
      <c r="AD51" s="285"/>
      <c r="AE51" s="295"/>
      <c r="AF51" s="295"/>
      <c r="AG51" s="287"/>
      <c r="AH51" s="285"/>
      <c r="AI51" s="285"/>
      <c r="AJ51" s="295"/>
      <c r="AK51" s="286">
        <v>1</v>
      </c>
      <c r="AL51" s="287">
        <v>2</v>
      </c>
      <c r="AM51" s="284"/>
      <c r="AN51" s="288"/>
      <c r="AP51" s="235"/>
      <c r="AQ51" s="235">
        <f>(K51+L51+N51)/36</f>
        <v>4</v>
      </c>
      <c r="AR51" s="235">
        <f>(M51+O51+Q51)/36</f>
        <v>0</v>
      </c>
      <c r="AS51" s="235">
        <f>(P51+R51+T51)/36</f>
        <v>0</v>
      </c>
      <c r="AT51" s="235">
        <f>(S51+U51+W51)/36</f>
        <v>0</v>
      </c>
      <c r="AU51" s="235">
        <f>(V51+X51+Z51)/36</f>
        <v>0</v>
      </c>
      <c r="AV51" s="235">
        <f>(Y51+AA51+AC51)/36</f>
        <v>0</v>
      </c>
      <c r="AW51" s="235">
        <f>(AB51+AD51+AF51)/36</f>
        <v>0</v>
      </c>
      <c r="AX51" s="235">
        <f>(AE51+AG51+AH51)/36</f>
        <v>0</v>
      </c>
    </row>
    <row r="52" spans="1:50" ht="12.75">
      <c r="A52" s="241" t="s">
        <v>126</v>
      </c>
      <c r="B52" s="340" t="s">
        <v>281</v>
      </c>
      <c r="C52" s="241">
        <v>3</v>
      </c>
      <c r="D52" s="243">
        <f t="shared" si="33"/>
        <v>108</v>
      </c>
      <c r="E52" s="244">
        <v>12</v>
      </c>
      <c r="F52" s="245">
        <v>6</v>
      </c>
      <c r="G52" s="245">
        <v>6</v>
      </c>
      <c r="H52" s="245"/>
      <c r="I52" s="244">
        <f>E52-F52-G52-H52</f>
        <v>0</v>
      </c>
      <c r="J52" s="246">
        <f>D52-E52</f>
        <v>96</v>
      </c>
      <c r="K52" s="287"/>
      <c r="L52" s="285"/>
      <c r="M52" s="295">
        <v>2</v>
      </c>
      <c r="N52" s="288"/>
      <c r="O52" s="287">
        <v>10</v>
      </c>
      <c r="P52" s="294"/>
      <c r="Q52" s="285">
        <f>J52</f>
        <v>96</v>
      </c>
      <c r="R52" s="285"/>
      <c r="S52" s="295"/>
      <c r="T52" s="288"/>
      <c r="U52" s="287"/>
      <c r="V52" s="294"/>
      <c r="W52" s="285"/>
      <c r="X52" s="285"/>
      <c r="Y52" s="295"/>
      <c r="Z52" s="288"/>
      <c r="AA52" s="294"/>
      <c r="AB52" s="294"/>
      <c r="AC52" s="285"/>
      <c r="AD52" s="285"/>
      <c r="AE52" s="295"/>
      <c r="AF52" s="295"/>
      <c r="AG52" s="287"/>
      <c r="AH52" s="285"/>
      <c r="AI52" s="285"/>
      <c r="AJ52" s="295"/>
      <c r="AK52" s="286">
        <v>1</v>
      </c>
      <c r="AL52" s="287">
        <v>3</v>
      </c>
      <c r="AM52" s="284"/>
      <c r="AN52" s="288"/>
      <c r="AP52" s="235"/>
      <c r="AQ52" s="235">
        <f aca="true" t="shared" si="34" ref="AQ52:AQ60">(K52+L52+N52)/36</f>
        <v>0</v>
      </c>
      <c r="AR52" s="235">
        <f aca="true" t="shared" si="35" ref="AR52:AR60">(M52+O52+Q52)/36</f>
        <v>3</v>
      </c>
      <c r="AS52" s="235">
        <f aca="true" t="shared" si="36" ref="AS52:AS60">(P52+R52+T52)/36</f>
        <v>0</v>
      </c>
      <c r="AT52" s="235">
        <f aca="true" t="shared" si="37" ref="AT52:AT60">(S52+U52+W52)/36</f>
        <v>0</v>
      </c>
      <c r="AU52" s="235">
        <f aca="true" t="shared" si="38" ref="AU52:AU60">(V52+X52+Z52)/36</f>
        <v>0</v>
      </c>
      <c r="AV52" s="235">
        <f aca="true" t="shared" si="39" ref="AV52:AV60">(Y52+AA52+AC52)/36</f>
        <v>0</v>
      </c>
      <c r="AW52" s="235">
        <f aca="true" t="shared" si="40" ref="AW52:AW60">(AB52+AD52+AF52)/36</f>
        <v>0</v>
      </c>
      <c r="AX52" s="235">
        <f aca="true" t="shared" si="41" ref="AX52:AX60">(AE52+AG52+AH52)/36</f>
        <v>0</v>
      </c>
    </row>
    <row r="53" spans="1:50" ht="12.75">
      <c r="A53" s="241" t="s">
        <v>127</v>
      </c>
      <c r="B53" s="340" t="s">
        <v>282</v>
      </c>
      <c r="C53" s="241">
        <v>3</v>
      </c>
      <c r="D53" s="243">
        <f t="shared" si="33"/>
        <v>108</v>
      </c>
      <c r="E53" s="244">
        <v>12</v>
      </c>
      <c r="F53" s="245">
        <v>4</v>
      </c>
      <c r="G53" s="245">
        <v>4</v>
      </c>
      <c r="H53" s="245">
        <v>4</v>
      </c>
      <c r="I53" s="244">
        <f aca="true" t="shared" si="42" ref="I53:I60">E53-F53-G53-H53</f>
        <v>0</v>
      </c>
      <c r="J53" s="246">
        <f aca="true" t="shared" si="43" ref="J53:J60">D53-E53</f>
        <v>96</v>
      </c>
      <c r="K53" s="287"/>
      <c r="L53" s="285"/>
      <c r="M53" s="295"/>
      <c r="N53" s="288"/>
      <c r="O53" s="287"/>
      <c r="P53" s="294"/>
      <c r="Q53" s="285"/>
      <c r="R53" s="285"/>
      <c r="S53" s="295">
        <v>2</v>
      </c>
      <c r="T53" s="288"/>
      <c r="U53" s="287">
        <v>10</v>
      </c>
      <c r="V53" s="294"/>
      <c r="W53" s="285">
        <f>J53</f>
        <v>96</v>
      </c>
      <c r="X53" s="285"/>
      <c r="Y53" s="295"/>
      <c r="Z53" s="288"/>
      <c r="AA53" s="294"/>
      <c r="AB53" s="294"/>
      <c r="AC53" s="285"/>
      <c r="AD53" s="285"/>
      <c r="AE53" s="295"/>
      <c r="AF53" s="295"/>
      <c r="AG53" s="287"/>
      <c r="AH53" s="285"/>
      <c r="AI53" s="285"/>
      <c r="AJ53" s="295"/>
      <c r="AK53" s="286">
        <v>1</v>
      </c>
      <c r="AL53" s="287"/>
      <c r="AM53" s="284">
        <v>5</v>
      </c>
      <c r="AN53" s="288"/>
      <c r="AP53" s="235"/>
      <c r="AQ53" s="235">
        <f t="shared" si="34"/>
        <v>0</v>
      </c>
      <c r="AR53" s="235">
        <f t="shared" si="35"/>
        <v>0</v>
      </c>
      <c r="AS53" s="235">
        <f t="shared" si="36"/>
        <v>0</v>
      </c>
      <c r="AT53" s="235">
        <f t="shared" si="37"/>
        <v>3</v>
      </c>
      <c r="AU53" s="235">
        <f t="shared" si="38"/>
        <v>0</v>
      </c>
      <c r="AV53" s="235">
        <f t="shared" si="39"/>
        <v>0</v>
      </c>
      <c r="AW53" s="235">
        <f t="shared" si="40"/>
        <v>0</v>
      </c>
      <c r="AX53" s="235">
        <f t="shared" si="41"/>
        <v>0</v>
      </c>
    </row>
    <row r="54" spans="1:50" ht="12.75">
      <c r="A54" s="241" t="s">
        <v>128</v>
      </c>
      <c r="B54" s="340" t="s">
        <v>283</v>
      </c>
      <c r="C54" s="241">
        <v>5</v>
      </c>
      <c r="D54" s="243">
        <f t="shared" si="33"/>
        <v>180</v>
      </c>
      <c r="E54" s="244">
        <v>18</v>
      </c>
      <c r="F54" s="245">
        <v>8</v>
      </c>
      <c r="G54" s="245">
        <v>6</v>
      </c>
      <c r="H54" s="245">
        <v>4</v>
      </c>
      <c r="I54" s="244">
        <f t="shared" si="42"/>
        <v>0</v>
      </c>
      <c r="J54" s="246">
        <f t="shared" si="43"/>
        <v>162</v>
      </c>
      <c r="K54" s="287"/>
      <c r="L54" s="285"/>
      <c r="M54" s="295"/>
      <c r="N54" s="288"/>
      <c r="O54" s="287"/>
      <c r="P54" s="294">
        <v>4</v>
      </c>
      <c r="Q54" s="285"/>
      <c r="R54" s="285">
        <v>14</v>
      </c>
      <c r="S54" s="295"/>
      <c r="T54" s="288">
        <f>J54</f>
        <v>162</v>
      </c>
      <c r="U54" s="287"/>
      <c r="V54" s="294"/>
      <c r="W54" s="285"/>
      <c r="X54" s="285"/>
      <c r="Y54" s="295"/>
      <c r="Z54" s="288"/>
      <c r="AA54" s="294"/>
      <c r="AB54" s="294"/>
      <c r="AC54" s="285"/>
      <c r="AD54" s="285"/>
      <c r="AE54" s="295"/>
      <c r="AF54" s="295"/>
      <c r="AG54" s="287"/>
      <c r="AH54" s="285"/>
      <c r="AI54" s="285"/>
      <c r="AJ54" s="295"/>
      <c r="AK54" s="286">
        <v>1</v>
      </c>
      <c r="AL54" s="287">
        <v>4</v>
      </c>
      <c r="AM54" s="284"/>
      <c r="AN54" s="288"/>
      <c r="AP54" s="235"/>
      <c r="AQ54" s="235">
        <f t="shared" si="34"/>
        <v>0</v>
      </c>
      <c r="AR54" s="235">
        <f t="shared" si="35"/>
        <v>0</v>
      </c>
      <c r="AS54" s="235">
        <f t="shared" si="36"/>
        <v>5</v>
      </c>
      <c r="AT54" s="235">
        <f t="shared" si="37"/>
        <v>0</v>
      </c>
      <c r="AU54" s="235">
        <f t="shared" si="38"/>
        <v>0</v>
      </c>
      <c r="AV54" s="235">
        <f t="shared" si="39"/>
        <v>0</v>
      </c>
      <c r="AW54" s="235">
        <f t="shared" si="40"/>
        <v>0</v>
      </c>
      <c r="AX54" s="235">
        <f t="shared" si="41"/>
        <v>0</v>
      </c>
    </row>
    <row r="55" spans="1:50" ht="12.75">
      <c r="A55" s="241" t="s">
        <v>129</v>
      </c>
      <c r="B55" s="340" t="s">
        <v>34</v>
      </c>
      <c r="C55" s="241">
        <v>2</v>
      </c>
      <c r="D55" s="243">
        <f t="shared" si="33"/>
        <v>72</v>
      </c>
      <c r="E55" s="244">
        <v>10</v>
      </c>
      <c r="F55" s="245">
        <v>4</v>
      </c>
      <c r="G55" s="245">
        <v>2</v>
      </c>
      <c r="H55" s="245">
        <v>4</v>
      </c>
      <c r="I55" s="244">
        <f t="shared" si="42"/>
        <v>0</v>
      </c>
      <c r="J55" s="246">
        <f t="shared" si="43"/>
        <v>62</v>
      </c>
      <c r="K55" s="287">
        <v>4</v>
      </c>
      <c r="L55" s="285">
        <v>6</v>
      </c>
      <c r="M55" s="295"/>
      <c r="N55" s="288">
        <f>J55</f>
        <v>62</v>
      </c>
      <c r="O55" s="287"/>
      <c r="P55" s="294"/>
      <c r="Q55" s="285"/>
      <c r="R55" s="285"/>
      <c r="S55" s="295"/>
      <c r="T55" s="288"/>
      <c r="U55" s="287"/>
      <c r="V55" s="294"/>
      <c r="W55" s="285"/>
      <c r="X55" s="285"/>
      <c r="Y55" s="295"/>
      <c r="Z55" s="288"/>
      <c r="AA55" s="294"/>
      <c r="AB55" s="294"/>
      <c r="AC55" s="285"/>
      <c r="AD55" s="285"/>
      <c r="AE55" s="295"/>
      <c r="AF55" s="295"/>
      <c r="AG55" s="287"/>
      <c r="AH55" s="285"/>
      <c r="AI55" s="285"/>
      <c r="AJ55" s="295"/>
      <c r="AK55" s="286">
        <v>1</v>
      </c>
      <c r="AL55" s="287"/>
      <c r="AM55" s="284">
        <v>2</v>
      </c>
      <c r="AN55" s="288"/>
      <c r="AP55" s="235"/>
      <c r="AQ55" s="235">
        <f t="shared" si="34"/>
        <v>2</v>
      </c>
      <c r="AR55" s="235">
        <f t="shared" si="35"/>
        <v>0</v>
      </c>
      <c r="AS55" s="235">
        <f t="shared" si="36"/>
        <v>0</v>
      </c>
      <c r="AT55" s="235">
        <f t="shared" si="37"/>
        <v>0</v>
      </c>
      <c r="AU55" s="235">
        <f t="shared" si="38"/>
        <v>0</v>
      </c>
      <c r="AV55" s="235">
        <f t="shared" si="39"/>
        <v>0</v>
      </c>
      <c r="AW55" s="235">
        <f t="shared" si="40"/>
        <v>0</v>
      </c>
      <c r="AX55" s="235">
        <f t="shared" si="41"/>
        <v>0</v>
      </c>
    </row>
    <row r="56" spans="1:50" ht="12.75">
      <c r="A56" s="241" t="s">
        <v>130</v>
      </c>
      <c r="B56" s="340" t="s">
        <v>284</v>
      </c>
      <c r="C56" s="241">
        <v>5</v>
      </c>
      <c r="D56" s="243">
        <f t="shared" si="33"/>
        <v>180</v>
      </c>
      <c r="E56" s="244">
        <v>20</v>
      </c>
      <c r="F56" s="245">
        <v>10</v>
      </c>
      <c r="G56" s="245">
        <v>10</v>
      </c>
      <c r="H56" s="245"/>
      <c r="I56" s="244">
        <f t="shared" si="42"/>
        <v>0</v>
      </c>
      <c r="J56" s="246">
        <f t="shared" si="43"/>
        <v>160</v>
      </c>
      <c r="K56" s="287"/>
      <c r="L56" s="285"/>
      <c r="M56" s="295"/>
      <c r="N56" s="288"/>
      <c r="O56" s="287"/>
      <c r="P56" s="294"/>
      <c r="Q56" s="285"/>
      <c r="R56" s="285"/>
      <c r="S56" s="295"/>
      <c r="T56" s="288"/>
      <c r="U56" s="287"/>
      <c r="V56" s="294">
        <v>4</v>
      </c>
      <c r="W56" s="285"/>
      <c r="X56" s="285">
        <v>16</v>
      </c>
      <c r="Y56" s="295"/>
      <c r="Z56" s="288">
        <f>J56</f>
        <v>160</v>
      </c>
      <c r="AA56" s="294"/>
      <c r="AB56" s="294"/>
      <c r="AC56" s="285"/>
      <c r="AD56" s="285"/>
      <c r="AE56" s="295"/>
      <c r="AF56" s="295"/>
      <c r="AG56" s="287"/>
      <c r="AH56" s="285"/>
      <c r="AI56" s="285"/>
      <c r="AJ56" s="295"/>
      <c r="AK56" s="286">
        <v>1</v>
      </c>
      <c r="AL56" s="287">
        <v>6</v>
      </c>
      <c r="AM56" s="284"/>
      <c r="AN56" s="288"/>
      <c r="AP56" s="235"/>
      <c r="AQ56" s="235">
        <f t="shared" si="34"/>
        <v>0</v>
      </c>
      <c r="AR56" s="235">
        <f t="shared" si="35"/>
        <v>0</v>
      </c>
      <c r="AS56" s="235">
        <f t="shared" si="36"/>
        <v>0</v>
      </c>
      <c r="AT56" s="235">
        <f t="shared" si="37"/>
        <v>0</v>
      </c>
      <c r="AU56" s="235">
        <f t="shared" si="38"/>
        <v>5</v>
      </c>
      <c r="AV56" s="235">
        <f t="shared" si="39"/>
        <v>0</v>
      </c>
      <c r="AW56" s="235">
        <f t="shared" si="40"/>
        <v>0</v>
      </c>
      <c r="AX56" s="235">
        <f t="shared" si="41"/>
        <v>0</v>
      </c>
    </row>
    <row r="57" spans="1:50" ht="12.75">
      <c r="A57" s="241" t="s">
        <v>131</v>
      </c>
      <c r="B57" s="340" t="s">
        <v>105</v>
      </c>
      <c r="C57" s="241">
        <v>6</v>
      </c>
      <c r="D57" s="243">
        <f t="shared" si="33"/>
        <v>216</v>
      </c>
      <c r="E57" s="244">
        <v>16</v>
      </c>
      <c r="F57" s="245">
        <v>10</v>
      </c>
      <c r="G57" s="245">
        <v>6</v>
      </c>
      <c r="H57" s="245"/>
      <c r="I57" s="244">
        <f t="shared" si="42"/>
        <v>0</v>
      </c>
      <c r="J57" s="246">
        <f t="shared" si="43"/>
        <v>200</v>
      </c>
      <c r="K57" s="287"/>
      <c r="L57" s="285"/>
      <c r="M57" s="295"/>
      <c r="N57" s="288"/>
      <c r="O57" s="287"/>
      <c r="P57" s="294"/>
      <c r="Q57" s="285"/>
      <c r="R57" s="285"/>
      <c r="S57" s="295"/>
      <c r="T57" s="288"/>
      <c r="U57" s="287"/>
      <c r="V57" s="294">
        <v>4</v>
      </c>
      <c r="W57" s="285"/>
      <c r="X57" s="285">
        <v>12</v>
      </c>
      <c r="Y57" s="295"/>
      <c r="Z57" s="288">
        <f>J57</f>
        <v>200</v>
      </c>
      <c r="AA57" s="294"/>
      <c r="AB57" s="294"/>
      <c r="AC57" s="285"/>
      <c r="AD57" s="285"/>
      <c r="AE57" s="295"/>
      <c r="AF57" s="295"/>
      <c r="AG57" s="287"/>
      <c r="AH57" s="285"/>
      <c r="AI57" s="285"/>
      <c r="AJ57" s="295"/>
      <c r="AK57" s="286">
        <v>1</v>
      </c>
      <c r="AL57" s="287">
        <v>6</v>
      </c>
      <c r="AM57" s="284"/>
      <c r="AN57" s="288"/>
      <c r="AP57" s="235"/>
      <c r="AQ57" s="235">
        <f t="shared" si="34"/>
        <v>0</v>
      </c>
      <c r="AR57" s="235">
        <f t="shared" si="35"/>
        <v>0</v>
      </c>
      <c r="AS57" s="235">
        <f t="shared" si="36"/>
        <v>0</v>
      </c>
      <c r="AT57" s="235">
        <f t="shared" si="37"/>
        <v>0</v>
      </c>
      <c r="AU57" s="235">
        <f t="shared" si="38"/>
        <v>6</v>
      </c>
      <c r="AV57" s="235">
        <f t="shared" si="39"/>
        <v>0</v>
      </c>
      <c r="AW57" s="235">
        <f t="shared" si="40"/>
        <v>0</v>
      </c>
      <c r="AX57" s="235">
        <f t="shared" si="41"/>
        <v>0</v>
      </c>
    </row>
    <row r="58" spans="1:50" ht="12.75">
      <c r="A58" s="241" t="s">
        <v>132</v>
      </c>
      <c r="B58" s="340" t="s">
        <v>285</v>
      </c>
      <c r="C58" s="241">
        <v>5</v>
      </c>
      <c r="D58" s="243">
        <f t="shared" si="33"/>
        <v>180</v>
      </c>
      <c r="E58" s="244">
        <v>20</v>
      </c>
      <c r="F58" s="245">
        <v>10</v>
      </c>
      <c r="G58" s="245">
        <v>10</v>
      </c>
      <c r="H58" s="245"/>
      <c r="I58" s="244">
        <f t="shared" si="42"/>
        <v>0</v>
      </c>
      <c r="J58" s="246">
        <f t="shared" si="43"/>
        <v>160</v>
      </c>
      <c r="K58" s="287"/>
      <c r="L58" s="285"/>
      <c r="M58" s="295"/>
      <c r="N58" s="288"/>
      <c r="O58" s="287"/>
      <c r="P58" s="294">
        <v>4</v>
      </c>
      <c r="Q58" s="285"/>
      <c r="R58" s="285">
        <v>16</v>
      </c>
      <c r="S58" s="295"/>
      <c r="T58" s="288">
        <f>J58</f>
        <v>160</v>
      </c>
      <c r="U58" s="287"/>
      <c r="V58" s="294"/>
      <c r="W58" s="285"/>
      <c r="X58" s="285"/>
      <c r="Y58" s="295"/>
      <c r="Z58" s="288"/>
      <c r="AA58" s="294"/>
      <c r="AB58" s="294"/>
      <c r="AC58" s="285"/>
      <c r="AD58" s="285"/>
      <c r="AE58" s="295"/>
      <c r="AF58" s="295"/>
      <c r="AG58" s="287"/>
      <c r="AH58" s="285"/>
      <c r="AI58" s="285"/>
      <c r="AJ58" s="295"/>
      <c r="AK58" s="286">
        <v>1</v>
      </c>
      <c r="AL58" s="287">
        <v>4</v>
      </c>
      <c r="AM58" s="284"/>
      <c r="AN58" s="288"/>
      <c r="AP58" s="235"/>
      <c r="AQ58" s="235">
        <f t="shared" si="34"/>
        <v>0</v>
      </c>
      <c r="AR58" s="235">
        <f t="shared" si="35"/>
        <v>0</v>
      </c>
      <c r="AS58" s="235">
        <f t="shared" si="36"/>
        <v>5</v>
      </c>
      <c r="AT58" s="235">
        <f t="shared" si="37"/>
        <v>0</v>
      </c>
      <c r="AU58" s="235">
        <f t="shared" si="38"/>
        <v>0</v>
      </c>
      <c r="AV58" s="235">
        <f t="shared" si="39"/>
        <v>0</v>
      </c>
      <c r="AW58" s="235">
        <f t="shared" si="40"/>
        <v>0</v>
      </c>
      <c r="AX58" s="235">
        <f t="shared" si="41"/>
        <v>0</v>
      </c>
    </row>
    <row r="59" spans="1:50" ht="25.5">
      <c r="A59" s="316" t="s">
        <v>133</v>
      </c>
      <c r="B59" s="342" t="s">
        <v>286</v>
      </c>
      <c r="C59" s="241">
        <v>5</v>
      </c>
      <c r="D59" s="243">
        <f t="shared" si="33"/>
        <v>180</v>
      </c>
      <c r="E59" s="244">
        <v>12</v>
      </c>
      <c r="F59" s="245">
        <v>6</v>
      </c>
      <c r="G59" s="245">
        <v>6</v>
      </c>
      <c r="H59" s="245"/>
      <c r="I59" s="244">
        <f t="shared" si="42"/>
        <v>0</v>
      </c>
      <c r="J59" s="246">
        <f t="shared" si="43"/>
        <v>168</v>
      </c>
      <c r="K59" s="287"/>
      <c r="L59" s="285"/>
      <c r="M59" s="295"/>
      <c r="N59" s="288"/>
      <c r="O59" s="287"/>
      <c r="P59" s="294"/>
      <c r="Q59" s="285"/>
      <c r="R59" s="285"/>
      <c r="S59" s="295"/>
      <c r="T59" s="288"/>
      <c r="U59" s="287"/>
      <c r="V59" s="294">
        <v>2</v>
      </c>
      <c r="W59" s="285"/>
      <c r="X59" s="285">
        <v>10</v>
      </c>
      <c r="Y59" s="295"/>
      <c r="Z59" s="288">
        <f>J59</f>
        <v>168</v>
      </c>
      <c r="AA59" s="294"/>
      <c r="AB59" s="294"/>
      <c r="AC59" s="285"/>
      <c r="AD59" s="285"/>
      <c r="AE59" s="295"/>
      <c r="AF59" s="295"/>
      <c r="AG59" s="287"/>
      <c r="AH59" s="285"/>
      <c r="AI59" s="285"/>
      <c r="AJ59" s="295"/>
      <c r="AK59" s="286">
        <v>1</v>
      </c>
      <c r="AL59" s="287">
        <v>6</v>
      </c>
      <c r="AM59" s="284"/>
      <c r="AN59" s="288"/>
      <c r="AP59" s="235"/>
      <c r="AQ59" s="235">
        <f t="shared" si="34"/>
        <v>0</v>
      </c>
      <c r="AR59" s="235">
        <f t="shared" si="35"/>
        <v>0</v>
      </c>
      <c r="AS59" s="235">
        <f t="shared" si="36"/>
        <v>0</v>
      </c>
      <c r="AT59" s="235">
        <f t="shared" si="37"/>
        <v>0</v>
      </c>
      <c r="AU59" s="235">
        <f t="shared" si="38"/>
        <v>5</v>
      </c>
      <c r="AV59" s="235">
        <f t="shared" si="39"/>
        <v>0</v>
      </c>
      <c r="AW59" s="235">
        <f t="shared" si="40"/>
        <v>0</v>
      </c>
      <c r="AX59" s="235">
        <f t="shared" si="41"/>
        <v>0</v>
      </c>
    </row>
    <row r="60" spans="1:50" ht="12.75">
      <c r="A60" s="316" t="s">
        <v>134</v>
      </c>
      <c r="B60" s="340" t="s">
        <v>287</v>
      </c>
      <c r="C60" s="241">
        <v>7</v>
      </c>
      <c r="D60" s="243">
        <f t="shared" si="33"/>
        <v>252</v>
      </c>
      <c r="E60" s="244">
        <v>16</v>
      </c>
      <c r="F60" s="245">
        <v>8</v>
      </c>
      <c r="G60" s="245">
        <v>8</v>
      </c>
      <c r="H60" s="245"/>
      <c r="I60" s="244">
        <f t="shared" si="42"/>
        <v>0</v>
      </c>
      <c r="J60" s="246">
        <f t="shared" si="43"/>
        <v>236</v>
      </c>
      <c r="K60" s="287"/>
      <c r="L60" s="285"/>
      <c r="M60" s="295">
        <v>4</v>
      </c>
      <c r="N60" s="288"/>
      <c r="O60" s="287">
        <v>12</v>
      </c>
      <c r="P60" s="294"/>
      <c r="Q60" s="285">
        <v>236</v>
      </c>
      <c r="R60" s="285"/>
      <c r="S60" s="295"/>
      <c r="T60" s="288"/>
      <c r="U60" s="287"/>
      <c r="V60" s="294"/>
      <c r="W60" s="285"/>
      <c r="X60" s="285"/>
      <c r="Y60" s="295"/>
      <c r="Z60" s="288"/>
      <c r="AA60" s="294"/>
      <c r="AB60" s="294"/>
      <c r="AC60" s="285"/>
      <c r="AD60" s="285"/>
      <c r="AE60" s="295"/>
      <c r="AF60" s="295"/>
      <c r="AG60" s="287"/>
      <c r="AH60" s="285"/>
      <c r="AI60" s="285"/>
      <c r="AJ60" s="295"/>
      <c r="AK60" s="286">
        <v>1</v>
      </c>
      <c r="AL60" s="287">
        <v>3</v>
      </c>
      <c r="AM60" s="284"/>
      <c r="AN60" s="288"/>
      <c r="AP60" s="235"/>
      <c r="AQ60" s="235">
        <f t="shared" si="34"/>
        <v>0</v>
      </c>
      <c r="AR60" s="235">
        <f t="shared" si="35"/>
        <v>7</v>
      </c>
      <c r="AS60" s="235">
        <f t="shared" si="36"/>
        <v>0</v>
      </c>
      <c r="AT60" s="235">
        <f t="shared" si="37"/>
        <v>0</v>
      </c>
      <c r="AU60" s="235">
        <f t="shared" si="38"/>
        <v>0</v>
      </c>
      <c r="AV60" s="235">
        <f t="shared" si="39"/>
        <v>0</v>
      </c>
      <c r="AW60" s="235">
        <f t="shared" si="40"/>
        <v>0</v>
      </c>
      <c r="AX60" s="235">
        <f t="shared" si="41"/>
        <v>0</v>
      </c>
    </row>
    <row r="61" spans="1:66" s="474" customFormat="1" ht="12.75">
      <c r="A61" s="316" t="s">
        <v>135</v>
      </c>
      <c r="B61" s="460" t="s">
        <v>307</v>
      </c>
      <c r="C61" s="316">
        <v>7</v>
      </c>
      <c r="D61" s="243">
        <f t="shared" si="33"/>
        <v>252</v>
      </c>
      <c r="E61" s="478">
        <v>16</v>
      </c>
      <c r="F61" s="479">
        <v>8</v>
      </c>
      <c r="G61" s="479">
        <v>8</v>
      </c>
      <c r="H61" s="479"/>
      <c r="I61" s="480">
        <f>E61-F61-G61-H61</f>
        <v>0</v>
      </c>
      <c r="J61" s="481">
        <f>D61-E61</f>
        <v>236</v>
      </c>
      <c r="K61" s="482"/>
      <c r="L61" s="483"/>
      <c r="M61" s="484"/>
      <c r="N61" s="485"/>
      <c r="O61" s="482"/>
      <c r="P61" s="486"/>
      <c r="Q61" s="483"/>
      <c r="R61" s="483"/>
      <c r="S61" s="484">
        <v>4</v>
      </c>
      <c r="T61" s="485"/>
      <c r="U61" s="482">
        <v>12</v>
      </c>
      <c r="V61" s="486"/>
      <c r="W61" s="483">
        <v>236</v>
      </c>
      <c r="X61" s="483"/>
      <c r="Y61" s="484"/>
      <c r="Z61" s="487"/>
      <c r="AA61" s="486"/>
      <c r="AB61" s="486"/>
      <c r="AC61" s="483"/>
      <c r="AD61" s="483"/>
      <c r="AE61" s="484"/>
      <c r="AF61" s="484"/>
      <c r="AG61" s="488"/>
      <c r="AH61" s="489"/>
      <c r="AI61" s="489"/>
      <c r="AJ61" s="490"/>
      <c r="AK61" s="491">
        <v>1</v>
      </c>
      <c r="AL61" s="482">
        <v>5</v>
      </c>
      <c r="AM61" s="492"/>
      <c r="AN61" s="485"/>
      <c r="AO61" s="493"/>
      <c r="AP61" s="468"/>
      <c r="AQ61" s="235">
        <f>(K61+L61+N61)/36</f>
        <v>0</v>
      </c>
      <c r="AR61" s="235">
        <f>(M61+O61+Q61)/36</f>
        <v>0</v>
      </c>
      <c r="AS61" s="235">
        <f>(P61+R61+T61)/36</f>
        <v>0</v>
      </c>
      <c r="AT61" s="235">
        <f>(S61+U61+W61)/36</f>
        <v>7</v>
      </c>
      <c r="AU61" s="235">
        <f>(V61+X61+Z61)/36</f>
        <v>0</v>
      </c>
      <c r="AV61" s="235">
        <f>(Y61+AA61+AC61)/36</f>
        <v>0</v>
      </c>
      <c r="AW61" s="235">
        <f>(AB61+AD61+AF61)/36</f>
        <v>0</v>
      </c>
      <c r="AX61" s="235">
        <f>(AE61+AG61+AH61)/36</f>
        <v>0</v>
      </c>
      <c r="AY61" s="467"/>
      <c r="AZ61" s="467"/>
      <c r="BA61" s="467"/>
      <c r="BB61" s="467"/>
      <c r="BC61" s="467"/>
      <c r="BD61" s="467"/>
      <c r="BE61" s="467"/>
      <c r="BF61" s="467"/>
      <c r="BG61" s="467"/>
      <c r="BH61" s="467"/>
      <c r="BI61" s="467"/>
      <c r="BJ61" s="467"/>
      <c r="BK61" s="467"/>
      <c r="BL61" s="467"/>
      <c r="BM61" s="467"/>
      <c r="BN61" s="467"/>
    </row>
    <row r="62" spans="1:66" s="474" customFormat="1" ht="12.75">
      <c r="A62" s="316" t="s">
        <v>288</v>
      </c>
      <c r="B62" s="460" t="s">
        <v>308</v>
      </c>
      <c r="C62" s="316">
        <v>4</v>
      </c>
      <c r="D62" s="243">
        <f t="shared" si="33"/>
        <v>144</v>
      </c>
      <c r="E62" s="478">
        <v>14</v>
      </c>
      <c r="F62" s="479">
        <v>8</v>
      </c>
      <c r="G62" s="479">
        <v>6</v>
      </c>
      <c r="H62" s="479"/>
      <c r="I62" s="480">
        <f>E62-F62-G62-H62</f>
        <v>0</v>
      </c>
      <c r="J62" s="481">
        <f>D62-E62</f>
        <v>130</v>
      </c>
      <c r="K62" s="482">
        <v>2</v>
      </c>
      <c r="L62" s="483">
        <v>12</v>
      </c>
      <c r="M62" s="484"/>
      <c r="N62" s="485">
        <v>130</v>
      </c>
      <c r="O62" s="482"/>
      <c r="P62" s="486"/>
      <c r="Q62" s="483"/>
      <c r="R62" s="483"/>
      <c r="S62" s="484"/>
      <c r="T62" s="485"/>
      <c r="U62" s="482"/>
      <c r="V62" s="486"/>
      <c r="W62" s="483"/>
      <c r="X62" s="483"/>
      <c r="Y62" s="484"/>
      <c r="Z62" s="487"/>
      <c r="AA62" s="486"/>
      <c r="AB62" s="486"/>
      <c r="AC62" s="483"/>
      <c r="AD62" s="483"/>
      <c r="AE62" s="484"/>
      <c r="AF62" s="484"/>
      <c r="AG62" s="488"/>
      <c r="AH62" s="489"/>
      <c r="AI62" s="489"/>
      <c r="AJ62" s="490"/>
      <c r="AK62" s="491">
        <v>1</v>
      </c>
      <c r="AL62" s="482"/>
      <c r="AM62" s="492">
        <v>2</v>
      </c>
      <c r="AN62" s="485"/>
      <c r="AO62" s="493"/>
      <c r="AP62" s="468"/>
      <c r="AQ62" s="235">
        <f>(K62+L62+N62)/36</f>
        <v>4</v>
      </c>
      <c r="AR62" s="235">
        <f>(M62+O62+Q62)/36</f>
        <v>0</v>
      </c>
      <c r="AS62" s="235">
        <f>(P62+R62+T62)/36</f>
        <v>0</v>
      </c>
      <c r="AT62" s="235">
        <f>(S62+U62+W62)/36</f>
        <v>0</v>
      </c>
      <c r="AU62" s="235">
        <f>(V62+X62+Z62)/36</f>
        <v>0</v>
      </c>
      <c r="AV62" s="235">
        <f>(Y62+AA62+AC62)/36</f>
        <v>0</v>
      </c>
      <c r="AW62" s="235">
        <f>(AB62+AD62+AF62)/36</f>
        <v>0</v>
      </c>
      <c r="AX62" s="235">
        <f>(AE62+AG62+AH62)/36</f>
        <v>0</v>
      </c>
      <c r="AY62" s="467"/>
      <c r="AZ62" s="467"/>
      <c r="BA62" s="467"/>
      <c r="BB62" s="467"/>
      <c r="BC62" s="467"/>
      <c r="BD62" s="467"/>
      <c r="BE62" s="467"/>
      <c r="BF62" s="467"/>
      <c r="BG62" s="467"/>
      <c r="BH62" s="467"/>
      <c r="BI62" s="467"/>
      <c r="BJ62" s="467"/>
      <c r="BK62" s="467"/>
      <c r="BL62" s="467"/>
      <c r="BM62" s="467"/>
      <c r="BN62" s="467"/>
    </row>
    <row r="63" spans="1:66" s="474" customFormat="1" ht="13.5" thickBot="1">
      <c r="A63" s="316" t="s">
        <v>289</v>
      </c>
      <c r="B63" s="460" t="s">
        <v>309</v>
      </c>
      <c r="C63" s="299">
        <v>4</v>
      </c>
      <c r="D63" s="243">
        <f t="shared" si="33"/>
        <v>144</v>
      </c>
      <c r="E63" s="318">
        <v>16</v>
      </c>
      <c r="F63" s="303">
        <v>10</v>
      </c>
      <c r="G63" s="303">
        <v>6</v>
      </c>
      <c r="H63" s="303"/>
      <c r="I63" s="244">
        <f>E63-F63-G63-H63</f>
        <v>0</v>
      </c>
      <c r="J63" s="246">
        <f>D63-E63</f>
        <v>128</v>
      </c>
      <c r="K63" s="299"/>
      <c r="L63" s="347"/>
      <c r="M63" s="348"/>
      <c r="N63" s="315"/>
      <c r="O63" s="346"/>
      <c r="P63" s="313"/>
      <c r="Q63" s="347"/>
      <c r="R63" s="347"/>
      <c r="S63" s="348">
        <v>4</v>
      </c>
      <c r="T63" s="315"/>
      <c r="U63" s="346">
        <v>12</v>
      </c>
      <c r="V63" s="313"/>
      <c r="W63" s="285">
        <f>J63</f>
        <v>128</v>
      </c>
      <c r="X63" s="347"/>
      <c r="Y63" s="348"/>
      <c r="Z63" s="315"/>
      <c r="AA63" s="313"/>
      <c r="AB63" s="313"/>
      <c r="AC63" s="347"/>
      <c r="AD63" s="347"/>
      <c r="AE63" s="348"/>
      <c r="AF63" s="348"/>
      <c r="AG63" s="349"/>
      <c r="AH63" s="350"/>
      <c r="AI63" s="350"/>
      <c r="AJ63" s="351"/>
      <c r="AK63" s="352">
        <v>1</v>
      </c>
      <c r="AL63" s="346">
        <v>5</v>
      </c>
      <c r="AM63" s="314"/>
      <c r="AN63" s="315"/>
      <c r="AO63" s="467"/>
      <c r="AP63" s="468"/>
      <c r="AQ63" s="235">
        <f>(K63+L63+N63)/36</f>
        <v>0</v>
      </c>
      <c r="AR63" s="235">
        <f>(M63+O63+Q63)/36</f>
        <v>0</v>
      </c>
      <c r="AS63" s="235">
        <f>(P63+R63+T63)/36</f>
        <v>0</v>
      </c>
      <c r="AT63" s="235">
        <f>(S63+U63+W63)/36</f>
        <v>4</v>
      </c>
      <c r="AU63" s="235">
        <f>(V63+X63+Z63)/36</f>
        <v>0</v>
      </c>
      <c r="AV63" s="235">
        <f>(Y63+AA63+AC63)/36</f>
        <v>0</v>
      </c>
      <c r="AW63" s="235">
        <f>(AB63+AD63+AF63)/36</f>
        <v>0</v>
      </c>
      <c r="AX63" s="235">
        <f>(AE63+AG63+AH63)/36</f>
        <v>0</v>
      </c>
      <c r="AY63" s="467"/>
      <c r="AZ63" s="467"/>
      <c r="BA63" s="467"/>
      <c r="BB63" s="467"/>
      <c r="BC63" s="467"/>
      <c r="BD63" s="467"/>
      <c r="BE63" s="467"/>
      <c r="BF63" s="467"/>
      <c r="BG63" s="467"/>
      <c r="BH63" s="467"/>
      <c r="BI63" s="467"/>
      <c r="BJ63" s="467"/>
      <c r="BK63" s="467"/>
      <c r="BL63" s="467"/>
      <c r="BM63" s="467"/>
      <c r="BN63" s="467"/>
    </row>
    <row r="64" spans="1:49" ht="26.25" thickBot="1">
      <c r="A64" s="7" t="s">
        <v>138</v>
      </c>
      <c r="B64" s="8" t="s">
        <v>24</v>
      </c>
      <c r="C64" s="90">
        <f aca="true" t="shared" si="44" ref="C64:AN64">C65+C78</f>
        <v>72</v>
      </c>
      <c r="D64" s="5">
        <f t="shared" si="44"/>
        <v>2592</v>
      </c>
      <c r="E64" s="5">
        <f t="shared" si="44"/>
        <v>272</v>
      </c>
      <c r="F64" s="5">
        <f t="shared" si="44"/>
        <v>140</v>
      </c>
      <c r="G64" s="5">
        <f t="shared" si="44"/>
        <v>128</v>
      </c>
      <c r="H64" s="5">
        <f>H65+H78</f>
        <v>4</v>
      </c>
      <c r="I64" s="5">
        <f>I65+I78</f>
        <v>0</v>
      </c>
      <c r="J64" s="88">
        <f t="shared" si="44"/>
        <v>2320</v>
      </c>
      <c r="K64" s="7">
        <f t="shared" si="44"/>
        <v>0</v>
      </c>
      <c r="L64" s="5">
        <f t="shared" si="44"/>
        <v>0</v>
      </c>
      <c r="M64" s="88">
        <f t="shared" si="44"/>
        <v>0</v>
      </c>
      <c r="N64" s="6">
        <f t="shared" si="44"/>
        <v>0</v>
      </c>
      <c r="O64" s="11">
        <f t="shared" si="44"/>
        <v>0</v>
      </c>
      <c r="P64" s="11">
        <f t="shared" si="44"/>
        <v>0</v>
      </c>
      <c r="Q64" s="5">
        <f t="shared" si="44"/>
        <v>0</v>
      </c>
      <c r="R64" s="5">
        <f t="shared" si="44"/>
        <v>0</v>
      </c>
      <c r="S64" s="88">
        <f t="shared" si="44"/>
        <v>0</v>
      </c>
      <c r="T64" s="88">
        <f t="shared" si="44"/>
        <v>0</v>
      </c>
      <c r="U64" s="7">
        <f t="shared" si="44"/>
        <v>0</v>
      </c>
      <c r="V64" s="11">
        <f t="shared" si="44"/>
        <v>0</v>
      </c>
      <c r="W64" s="5">
        <f t="shared" si="44"/>
        <v>0</v>
      </c>
      <c r="X64" s="5">
        <f t="shared" si="44"/>
        <v>0</v>
      </c>
      <c r="Y64" s="88">
        <f t="shared" si="44"/>
        <v>20</v>
      </c>
      <c r="Z64" s="6">
        <f t="shared" si="44"/>
        <v>0</v>
      </c>
      <c r="AA64" s="7">
        <f t="shared" si="44"/>
        <v>62</v>
      </c>
      <c r="AB64" s="11">
        <f t="shared" si="44"/>
        <v>24</v>
      </c>
      <c r="AC64" s="5">
        <f t="shared" si="44"/>
        <v>710</v>
      </c>
      <c r="AD64" s="5">
        <f t="shared" si="44"/>
        <v>70</v>
      </c>
      <c r="AE64" s="5">
        <f t="shared" si="44"/>
        <v>22</v>
      </c>
      <c r="AF64" s="88">
        <f t="shared" si="44"/>
        <v>770</v>
      </c>
      <c r="AG64" s="7">
        <f t="shared" si="44"/>
        <v>74</v>
      </c>
      <c r="AH64" s="11">
        <f t="shared" si="44"/>
        <v>840</v>
      </c>
      <c r="AI64" s="11">
        <f>AI65+AI78</f>
        <v>0</v>
      </c>
      <c r="AJ64" s="189">
        <f t="shared" si="44"/>
        <v>0</v>
      </c>
      <c r="AK64" s="207">
        <f t="shared" si="44"/>
        <v>18</v>
      </c>
      <c r="AL64" s="7">
        <f t="shared" si="44"/>
        <v>0</v>
      </c>
      <c r="AM64" s="5">
        <f t="shared" si="44"/>
        <v>0</v>
      </c>
      <c r="AN64" s="6">
        <f t="shared" si="44"/>
        <v>0</v>
      </c>
      <c r="AP64" s="100"/>
      <c r="AQ64" s="100"/>
      <c r="AR64" s="100"/>
      <c r="AS64" s="100"/>
      <c r="AT64" s="100"/>
      <c r="AU64" s="100"/>
      <c r="AV64" s="100"/>
      <c r="AW64" s="100"/>
    </row>
    <row r="65" spans="1:49" s="457" customFormat="1" ht="13.5" thickBot="1">
      <c r="A65" s="7"/>
      <c r="B65" s="3" t="s">
        <v>151</v>
      </c>
      <c r="C65" s="11">
        <f>SUM(C66:C77)</f>
        <v>48</v>
      </c>
      <c r="D65" s="11">
        <f aca="true" t="shared" si="45" ref="D65:AK65">SUM(D66:D77)</f>
        <v>1728</v>
      </c>
      <c r="E65" s="11">
        <f t="shared" si="45"/>
        <v>186</v>
      </c>
      <c r="F65" s="11">
        <f t="shared" si="45"/>
        <v>96</v>
      </c>
      <c r="G65" s="11">
        <f t="shared" si="45"/>
        <v>86</v>
      </c>
      <c r="H65" s="11">
        <f t="shared" si="45"/>
        <v>4</v>
      </c>
      <c r="I65" s="11">
        <f t="shared" si="45"/>
        <v>0</v>
      </c>
      <c r="J65" s="11">
        <f t="shared" si="45"/>
        <v>1542</v>
      </c>
      <c r="K65" s="11">
        <f t="shared" si="45"/>
        <v>0</v>
      </c>
      <c r="L65" s="11">
        <f t="shared" si="45"/>
        <v>0</v>
      </c>
      <c r="M65" s="11">
        <f t="shared" si="45"/>
        <v>0</v>
      </c>
      <c r="N65" s="11">
        <f t="shared" si="45"/>
        <v>0</v>
      </c>
      <c r="O65" s="11">
        <f t="shared" si="45"/>
        <v>0</v>
      </c>
      <c r="P65" s="11">
        <f t="shared" si="45"/>
        <v>0</v>
      </c>
      <c r="Q65" s="11">
        <f t="shared" si="45"/>
        <v>0</v>
      </c>
      <c r="R65" s="11">
        <f t="shared" si="45"/>
        <v>0</v>
      </c>
      <c r="S65" s="11">
        <f t="shared" si="45"/>
        <v>0</v>
      </c>
      <c r="T65" s="11">
        <f t="shared" si="45"/>
        <v>0</v>
      </c>
      <c r="U65" s="11">
        <f t="shared" si="45"/>
        <v>0</v>
      </c>
      <c r="V65" s="11">
        <f t="shared" si="45"/>
        <v>0</v>
      </c>
      <c r="W65" s="11">
        <f t="shared" si="45"/>
        <v>0</v>
      </c>
      <c r="X65" s="11">
        <f t="shared" si="45"/>
        <v>0</v>
      </c>
      <c r="Y65" s="11">
        <f t="shared" si="45"/>
        <v>20</v>
      </c>
      <c r="Z65" s="11">
        <f t="shared" si="45"/>
        <v>0</v>
      </c>
      <c r="AA65" s="11">
        <f t="shared" si="45"/>
        <v>62</v>
      </c>
      <c r="AB65" s="11">
        <f t="shared" si="45"/>
        <v>16</v>
      </c>
      <c r="AC65" s="11">
        <f t="shared" si="45"/>
        <v>710</v>
      </c>
      <c r="AD65" s="11">
        <f t="shared" si="45"/>
        <v>48</v>
      </c>
      <c r="AE65" s="11">
        <f t="shared" si="45"/>
        <v>10</v>
      </c>
      <c r="AF65" s="11">
        <f t="shared" si="45"/>
        <v>512</v>
      </c>
      <c r="AG65" s="11">
        <f t="shared" si="45"/>
        <v>30</v>
      </c>
      <c r="AH65" s="11">
        <f t="shared" si="45"/>
        <v>320</v>
      </c>
      <c r="AI65" s="11">
        <f t="shared" si="45"/>
        <v>0</v>
      </c>
      <c r="AJ65" s="11">
        <f t="shared" si="45"/>
        <v>0</v>
      </c>
      <c r="AK65" s="11">
        <f t="shared" si="45"/>
        <v>12</v>
      </c>
      <c r="AL65" s="9"/>
      <c r="AM65" s="113"/>
      <c r="AN65" s="10"/>
      <c r="AO65" s="461"/>
      <c r="AP65" s="100"/>
      <c r="AQ65" s="100"/>
      <c r="AR65" s="100"/>
      <c r="AS65" s="100"/>
      <c r="AT65" s="100"/>
      <c r="AU65" s="100"/>
      <c r="AV65" s="100"/>
      <c r="AW65" s="100"/>
    </row>
    <row r="66" spans="1:66" s="474" customFormat="1" ht="12.75">
      <c r="A66" s="308" t="s">
        <v>201</v>
      </c>
      <c r="B66" s="353" t="s">
        <v>310</v>
      </c>
      <c r="C66" s="316">
        <v>4</v>
      </c>
      <c r="D66" s="243">
        <f aca="true" t="shared" si="46" ref="D66:D77">C66*36</f>
        <v>144</v>
      </c>
      <c r="E66" s="318">
        <v>16</v>
      </c>
      <c r="F66" s="318">
        <v>8</v>
      </c>
      <c r="G66" s="354">
        <v>8</v>
      </c>
      <c r="H66" s="354"/>
      <c r="I66" s="244">
        <f aca="true" t="shared" si="47" ref="I66:I75">E66-F66-G66-H66</f>
        <v>0</v>
      </c>
      <c r="J66" s="246">
        <f aca="true" t="shared" si="48" ref="J66:J75">D66-E66</f>
        <v>128</v>
      </c>
      <c r="K66" s="354"/>
      <c r="L66" s="354"/>
      <c r="M66" s="354"/>
      <c r="N66" s="354"/>
      <c r="O66" s="349"/>
      <c r="P66" s="355"/>
      <c r="Q66" s="350"/>
      <c r="R66" s="128"/>
      <c r="S66" s="127"/>
      <c r="T66" s="129"/>
      <c r="U66" s="349"/>
      <c r="V66" s="356"/>
      <c r="W66" s="344"/>
      <c r="X66" s="350"/>
      <c r="Y66" s="351">
        <v>4</v>
      </c>
      <c r="Z66" s="357"/>
      <c r="AA66" s="355">
        <v>12</v>
      </c>
      <c r="AB66" s="355"/>
      <c r="AC66" s="350">
        <v>128</v>
      </c>
      <c r="AD66" s="350"/>
      <c r="AE66" s="351"/>
      <c r="AF66" s="351"/>
      <c r="AG66" s="358"/>
      <c r="AH66" s="359"/>
      <c r="AI66" s="359"/>
      <c r="AJ66" s="360"/>
      <c r="AK66" s="361">
        <v>1</v>
      </c>
      <c r="AL66" s="355">
        <v>7</v>
      </c>
      <c r="AM66" s="130"/>
      <c r="AN66" s="129"/>
      <c r="AO66" s="467"/>
      <c r="AP66" s="468"/>
      <c r="AQ66" s="235">
        <f aca="true" t="shared" si="49" ref="AQ66:AQ75">(K66+L66+N66)/36</f>
        <v>0</v>
      </c>
      <c r="AR66" s="235">
        <f aca="true" t="shared" si="50" ref="AR66:AR75">(M66+O66+Q66)/36</f>
        <v>0</v>
      </c>
      <c r="AS66" s="235">
        <f aca="true" t="shared" si="51" ref="AS66:AS75">(P66+R66+T66)/36</f>
        <v>0</v>
      </c>
      <c r="AT66" s="235">
        <f aca="true" t="shared" si="52" ref="AT66:AT75">(S66+U66+W66)/36</f>
        <v>0</v>
      </c>
      <c r="AU66" s="235">
        <f aca="true" t="shared" si="53" ref="AU66:AU75">(V66+X66+Z66)/36</f>
        <v>0</v>
      </c>
      <c r="AV66" s="235">
        <f aca="true" t="shared" si="54" ref="AV66:AV75">(Y66+AA66+AC66)/36</f>
        <v>4</v>
      </c>
      <c r="AW66" s="235">
        <f aca="true" t="shared" si="55" ref="AW66:AW75">(AB66+AD66+AF66)/36</f>
        <v>0</v>
      </c>
      <c r="AX66" s="235">
        <f aca="true" t="shared" si="56" ref="AX66:AX75">(AE66+AG66+AH66)/36</f>
        <v>0</v>
      </c>
      <c r="AY66" s="467"/>
      <c r="AZ66" s="467"/>
      <c r="BA66" s="467"/>
      <c r="BB66" s="467"/>
      <c r="BC66" s="467"/>
      <c r="BD66" s="467"/>
      <c r="BE66" s="467"/>
      <c r="BF66" s="467"/>
      <c r="BG66" s="467"/>
      <c r="BH66" s="467"/>
      <c r="BI66" s="467"/>
      <c r="BJ66" s="467"/>
      <c r="BK66" s="467"/>
      <c r="BL66" s="467"/>
      <c r="BM66" s="467"/>
      <c r="BN66" s="467"/>
    </row>
    <row r="67" spans="1:66" s="474" customFormat="1" ht="12.75">
      <c r="A67" s="316" t="s">
        <v>202</v>
      </c>
      <c r="B67" s="362" t="s">
        <v>311</v>
      </c>
      <c r="C67" s="181">
        <v>4</v>
      </c>
      <c r="D67" s="243">
        <f t="shared" si="46"/>
        <v>144</v>
      </c>
      <c r="E67" s="318">
        <v>16</v>
      </c>
      <c r="F67" s="303">
        <v>8</v>
      </c>
      <c r="G67" s="363">
        <v>4</v>
      </c>
      <c r="H67" s="363">
        <v>4</v>
      </c>
      <c r="I67" s="244">
        <f t="shared" si="47"/>
        <v>0</v>
      </c>
      <c r="J67" s="246">
        <f t="shared" si="48"/>
        <v>128</v>
      </c>
      <c r="K67" s="363"/>
      <c r="L67" s="363"/>
      <c r="M67" s="363"/>
      <c r="N67" s="363"/>
      <c r="O67" s="346"/>
      <c r="P67" s="313"/>
      <c r="Q67" s="347"/>
      <c r="R67" s="347"/>
      <c r="S67" s="348"/>
      <c r="T67" s="315"/>
      <c r="U67" s="346"/>
      <c r="V67" s="313"/>
      <c r="W67" s="347"/>
      <c r="X67" s="347"/>
      <c r="Y67" s="348">
        <v>4</v>
      </c>
      <c r="Z67" s="315"/>
      <c r="AA67" s="313">
        <v>12</v>
      </c>
      <c r="AB67" s="313"/>
      <c r="AC67" s="347">
        <v>128</v>
      </c>
      <c r="AD67" s="347"/>
      <c r="AE67" s="348"/>
      <c r="AF67" s="348"/>
      <c r="AG67" s="346"/>
      <c r="AH67" s="347"/>
      <c r="AI67" s="347"/>
      <c r="AJ67" s="348"/>
      <c r="AK67" s="364">
        <v>1</v>
      </c>
      <c r="AL67" s="313">
        <v>7</v>
      </c>
      <c r="AM67" s="314"/>
      <c r="AN67" s="315"/>
      <c r="AO67" s="467"/>
      <c r="AP67" s="468"/>
      <c r="AQ67" s="235">
        <f t="shared" si="49"/>
        <v>0</v>
      </c>
      <c r="AR67" s="235">
        <f t="shared" si="50"/>
        <v>0</v>
      </c>
      <c r="AS67" s="235">
        <f t="shared" si="51"/>
        <v>0</v>
      </c>
      <c r="AT67" s="235">
        <f t="shared" si="52"/>
        <v>0</v>
      </c>
      <c r="AU67" s="235">
        <f t="shared" si="53"/>
        <v>0</v>
      </c>
      <c r="AV67" s="235">
        <f t="shared" si="54"/>
        <v>4</v>
      </c>
      <c r="AW67" s="235">
        <f t="shared" si="55"/>
        <v>0</v>
      </c>
      <c r="AX67" s="235">
        <f t="shared" si="56"/>
        <v>0</v>
      </c>
      <c r="AY67" s="467"/>
      <c r="AZ67" s="467"/>
      <c r="BA67" s="467"/>
      <c r="BB67" s="467"/>
      <c r="BC67" s="467"/>
      <c r="BD67" s="467"/>
      <c r="BE67" s="467"/>
      <c r="BF67" s="467"/>
      <c r="BG67" s="467"/>
      <c r="BH67" s="467"/>
      <c r="BI67" s="467"/>
      <c r="BJ67" s="467"/>
      <c r="BK67" s="467"/>
      <c r="BL67" s="467"/>
      <c r="BM67" s="467"/>
      <c r="BN67" s="467"/>
    </row>
    <row r="68" spans="1:66" s="474" customFormat="1" ht="12.75">
      <c r="A68" s="316" t="s">
        <v>203</v>
      </c>
      <c r="B68" s="365" t="s">
        <v>312</v>
      </c>
      <c r="C68" s="146">
        <v>4</v>
      </c>
      <c r="D68" s="243">
        <f t="shared" si="46"/>
        <v>144</v>
      </c>
      <c r="E68" s="318">
        <v>16</v>
      </c>
      <c r="F68" s="303">
        <v>8</v>
      </c>
      <c r="G68" s="363">
        <v>8</v>
      </c>
      <c r="H68" s="363"/>
      <c r="I68" s="244">
        <f t="shared" si="47"/>
        <v>0</v>
      </c>
      <c r="J68" s="246">
        <f t="shared" si="48"/>
        <v>128</v>
      </c>
      <c r="K68" s="363"/>
      <c r="L68" s="363"/>
      <c r="M68" s="363"/>
      <c r="N68" s="363"/>
      <c r="O68" s="343"/>
      <c r="P68" s="327"/>
      <c r="Q68" s="344"/>
      <c r="R68" s="344"/>
      <c r="S68" s="345"/>
      <c r="T68" s="329"/>
      <c r="U68" s="343"/>
      <c r="V68" s="327"/>
      <c r="W68" s="344"/>
      <c r="X68" s="344"/>
      <c r="Y68" s="345"/>
      <c r="Z68" s="329"/>
      <c r="AA68" s="327"/>
      <c r="AB68" s="327">
        <v>4</v>
      </c>
      <c r="AC68" s="344"/>
      <c r="AD68" s="344">
        <v>12</v>
      </c>
      <c r="AE68" s="345"/>
      <c r="AF68" s="345">
        <v>128</v>
      </c>
      <c r="AG68" s="346"/>
      <c r="AH68" s="347"/>
      <c r="AI68" s="347"/>
      <c r="AJ68" s="348"/>
      <c r="AK68" s="364">
        <v>1</v>
      </c>
      <c r="AL68" s="327">
        <v>8</v>
      </c>
      <c r="AM68" s="366"/>
      <c r="AN68" s="329"/>
      <c r="AO68" s="467"/>
      <c r="AP68" s="468"/>
      <c r="AQ68" s="235">
        <f t="shared" si="49"/>
        <v>0</v>
      </c>
      <c r="AR68" s="235">
        <f t="shared" si="50"/>
        <v>0</v>
      </c>
      <c r="AS68" s="235">
        <f t="shared" si="51"/>
        <v>0</v>
      </c>
      <c r="AT68" s="235">
        <f t="shared" si="52"/>
        <v>0</v>
      </c>
      <c r="AU68" s="235">
        <f t="shared" si="53"/>
        <v>0</v>
      </c>
      <c r="AV68" s="235">
        <f t="shared" si="54"/>
        <v>0</v>
      </c>
      <c r="AW68" s="235">
        <f t="shared" si="55"/>
        <v>4</v>
      </c>
      <c r="AX68" s="235">
        <f t="shared" si="56"/>
        <v>0</v>
      </c>
      <c r="AY68" s="467"/>
      <c r="AZ68" s="467"/>
      <c r="BA68" s="467"/>
      <c r="BB68" s="467"/>
      <c r="BC68" s="467"/>
      <c r="BD68" s="467"/>
      <c r="BE68" s="467"/>
      <c r="BF68" s="467"/>
      <c r="BG68" s="467"/>
      <c r="BH68" s="467"/>
      <c r="BI68" s="467"/>
      <c r="BJ68" s="467"/>
      <c r="BK68" s="467"/>
      <c r="BL68" s="467"/>
      <c r="BM68" s="467"/>
      <c r="BN68" s="467"/>
    </row>
    <row r="69" spans="1:66" s="474" customFormat="1" ht="12.75">
      <c r="A69" s="316" t="s">
        <v>204</v>
      </c>
      <c r="B69" s="367" t="s">
        <v>313</v>
      </c>
      <c r="C69" s="146">
        <v>4</v>
      </c>
      <c r="D69" s="243">
        <f t="shared" si="46"/>
        <v>144</v>
      </c>
      <c r="E69" s="318">
        <v>16</v>
      </c>
      <c r="F69" s="303">
        <v>8</v>
      </c>
      <c r="G69" s="363">
        <v>8</v>
      </c>
      <c r="H69" s="363"/>
      <c r="I69" s="244">
        <f t="shared" si="47"/>
        <v>0</v>
      </c>
      <c r="J69" s="246">
        <f t="shared" si="48"/>
        <v>128</v>
      </c>
      <c r="K69" s="363"/>
      <c r="L69" s="363"/>
      <c r="M69" s="363"/>
      <c r="N69" s="363"/>
      <c r="O69" s="134"/>
      <c r="P69" s="195"/>
      <c r="Q69" s="135"/>
      <c r="R69" s="344"/>
      <c r="S69" s="345"/>
      <c r="T69" s="136"/>
      <c r="U69" s="343"/>
      <c r="V69" s="327"/>
      <c r="W69" s="344"/>
      <c r="X69" s="344"/>
      <c r="Y69" s="345">
        <v>4</v>
      </c>
      <c r="Z69" s="329"/>
      <c r="AA69" s="327">
        <v>12</v>
      </c>
      <c r="AB69" s="327"/>
      <c r="AC69" s="344">
        <v>128</v>
      </c>
      <c r="AD69" s="344"/>
      <c r="AE69" s="345"/>
      <c r="AF69" s="345"/>
      <c r="AG69" s="346"/>
      <c r="AH69" s="347"/>
      <c r="AI69" s="347"/>
      <c r="AJ69" s="348"/>
      <c r="AK69" s="364">
        <v>1</v>
      </c>
      <c r="AL69" s="327"/>
      <c r="AM69" s="328">
        <v>7</v>
      </c>
      <c r="AN69" s="329"/>
      <c r="AO69" s="467"/>
      <c r="AP69" s="468"/>
      <c r="AQ69" s="235">
        <f t="shared" si="49"/>
        <v>0</v>
      </c>
      <c r="AR69" s="235">
        <f t="shared" si="50"/>
        <v>0</v>
      </c>
      <c r="AS69" s="235">
        <f t="shared" si="51"/>
        <v>0</v>
      </c>
      <c r="AT69" s="235">
        <f t="shared" si="52"/>
        <v>0</v>
      </c>
      <c r="AU69" s="235">
        <f t="shared" si="53"/>
        <v>0</v>
      </c>
      <c r="AV69" s="235">
        <f t="shared" si="54"/>
        <v>4</v>
      </c>
      <c r="AW69" s="235">
        <f t="shared" si="55"/>
        <v>0</v>
      </c>
      <c r="AX69" s="235">
        <f t="shared" si="56"/>
        <v>0</v>
      </c>
      <c r="AY69" s="467"/>
      <c r="AZ69" s="467"/>
      <c r="BA69" s="467"/>
      <c r="BB69" s="467"/>
      <c r="BC69" s="467"/>
      <c r="BD69" s="467"/>
      <c r="BE69" s="467"/>
      <c r="BF69" s="467"/>
      <c r="BG69" s="467"/>
      <c r="BH69" s="467"/>
      <c r="BI69" s="467"/>
      <c r="BJ69" s="467"/>
      <c r="BK69" s="467"/>
      <c r="BL69" s="467"/>
      <c r="BM69" s="467"/>
      <c r="BN69" s="467"/>
    </row>
    <row r="70" spans="1:66" s="474" customFormat="1" ht="25.5">
      <c r="A70" s="316" t="s">
        <v>205</v>
      </c>
      <c r="B70" s="367" t="s">
        <v>314</v>
      </c>
      <c r="C70" s="146">
        <v>4</v>
      </c>
      <c r="D70" s="243">
        <f t="shared" si="46"/>
        <v>144</v>
      </c>
      <c r="E70" s="318">
        <v>16</v>
      </c>
      <c r="F70" s="303">
        <v>8</v>
      </c>
      <c r="G70" s="363">
        <v>8</v>
      </c>
      <c r="H70" s="363"/>
      <c r="I70" s="244">
        <f t="shared" si="47"/>
        <v>0</v>
      </c>
      <c r="J70" s="246">
        <f t="shared" si="48"/>
        <v>128</v>
      </c>
      <c r="K70" s="363"/>
      <c r="L70" s="363"/>
      <c r="M70" s="363"/>
      <c r="N70" s="363"/>
      <c r="O70" s="134"/>
      <c r="P70" s="195"/>
      <c r="Q70" s="135"/>
      <c r="R70" s="135"/>
      <c r="S70" s="197"/>
      <c r="T70" s="136"/>
      <c r="U70" s="343"/>
      <c r="V70" s="327"/>
      <c r="W70" s="344"/>
      <c r="X70" s="344"/>
      <c r="Y70" s="345">
        <v>4</v>
      </c>
      <c r="Z70" s="329"/>
      <c r="AA70" s="327">
        <v>12</v>
      </c>
      <c r="AB70" s="327"/>
      <c r="AC70" s="344">
        <v>128</v>
      </c>
      <c r="AD70" s="344"/>
      <c r="AE70" s="345"/>
      <c r="AF70" s="345"/>
      <c r="AG70" s="346"/>
      <c r="AH70" s="347"/>
      <c r="AI70" s="347"/>
      <c r="AJ70" s="348"/>
      <c r="AK70" s="364">
        <v>1</v>
      </c>
      <c r="AL70" s="327">
        <v>7</v>
      </c>
      <c r="AM70" s="328"/>
      <c r="AN70" s="329"/>
      <c r="AO70" s="467"/>
      <c r="AP70" s="468"/>
      <c r="AQ70" s="235">
        <f t="shared" si="49"/>
        <v>0</v>
      </c>
      <c r="AR70" s="235">
        <f t="shared" si="50"/>
        <v>0</v>
      </c>
      <c r="AS70" s="235">
        <f t="shared" si="51"/>
        <v>0</v>
      </c>
      <c r="AT70" s="235">
        <f t="shared" si="52"/>
        <v>0</v>
      </c>
      <c r="AU70" s="235">
        <f t="shared" si="53"/>
        <v>0</v>
      </c>
      <c r="AV70" s="235">
        <f t="shared" si="54"/>
        <v>4</v>
      </c>
      <c r="AW70" s="235">
        <f t="shared" si="55"/>
        <v>0</v>
      </c>
      <c r="AX70" s="235">
        <f t="shared" si="56"/>
        <v>0</v>
      </c>
      <c r="AY70" s="467"/>
      <c r="AZ70" s="467"/>
      <c r="BA70" s="467"/>
      <c r="BB70" s="467"/>
      <c r="BC70" s="467"/>
      <c r="BD70" s="467"/>
      <c r="BE70" s="467"/>
      <c r="BF70" s="467"/>
      <c r="BG70" s="467"/>
      <c r="BH70" s="467"/>
      <c r="BI70" s="467"/>
      <c r="BJ70" s="467"/>
      <c r="BK70" s="467"/>
      <c r="BL70" s="467"/>
      <c r="BM70" s="467"/>
      <c r="BN70" s="467"/>
    </row>
    <row r="71" spans="1:66" s="474" customFormat="1" ht="12.75">
      <c r="A71" s="316" t="s">
        <v>215</v>
      </c>
      <c r="B71" s="362" t="s">
        <v>315</v>
      </c>
      <c r="C71" s="146">
        <v>6</v>
      </c>
      <c r="D71" s="243">
        <f t="shared" si="46"/>
        <v>216</v>
      </c>
      <c r="E71" s="318">
        <v>18</v>
      </c>
      <c r="F71" s="303">
        <v>10</v>
      </c>
      <c r="G71" s="363">
        <v>8</v>
      </c>
      <c r="H71" s="363"/>
      <c r="I71" s="244">
        <f t="shared" si="47"/>
        <v>0</v>
      </c>
      <c r="J71" s="246">
        <f t="shared" si="48"/>
        <v>198</v>
      </c>
      <c r="K71" s="363"/>
      <c r="L71" s="363"/>
      <c r="M71" s="363"/>
      <c r="N71" s="363"/>
      <c r="O71" s="134"/>
      <c r="P71" s="195"/>
      <c r="Q71" s="135"/>
      <c r="R71" s="135"/>
      <c r="S71" s="197"/>
      <c r="T71" s="136"/>
      <c r="U71" s="343"/>
      <c r="V71" s="327"/>
      <c r="W71" s="344"/>
      <c r="X71" s="344"/>
      <c r="Y71" s="345">
        <v>4</v>
      </c>
      <c r="Z71" s="329"/>
      <c r="AA71" s="327">
        <v>14</v>
      </c>
      <c r="AB71" s="327"/>
      <c r="AC71" s="344">
        <v>198</v>
      </c>
      <c r="AD71" s="344"/>
      <c r="AE71" s="345"/>
      <c r="AF71" s="345"/>
      <c r="AG71" s="346"/>
      <c r="AH71" s="347"/>
      <c r="AI71" s="347"/>
      <c r="AJ71" s="348"/>
      <c r="AK71" s="364">
        <v>1</v>
      </c>
      <c r="AL71" s="327">
        <v>7</v>
      </c>
      <c r="AM71" s="328"/>
      <c r="AN71" s="329"/>
      <c r="AO71" s="467"/>
      <c r="AP71" s="468"/>
      <c r="AQ71" s="235">
        <f t="shared" si="49"/>
        <v>0</v>
      </c>
      <c r="AR71" s="235">
        <f t="shared" si="50"/>
        <v>0</v>
      </c>
      <c r="AS71" s="235">
        <f t="shared" si="51"/>
        <v>0</v>
      </c>
      <c r="AT71" s="235">
        <f t="shared" si="52"/>
        <v>0</v>
      </c>
      <c r="AU71" s="235">
        <f t="shared" si="53"/>
        <v>0</v>
      </c>
      <c r="AV71" s="235">
        <f t="shared" si="54"/>
        <v>6</v>
      </c>
      <c r="AW71" s="235">
        <f t="shared" si="55"/>
        <v>0</v>
      </c>
      <c r="AX71" s="235">
        <f t="shared" si="56"/>
        <v>0</v>
      </c>
      <c r="AY71" s="467"/>
      <c r="AZ71" s="467"/>
      <c r="BA71" s="467"/>
      <c r="BB71" s="467"/>
      <c r="BC71" s="467"/>
      <c r="BD71" s="467"/>
      <c r="BE71" s="467"/>
      <c r="BF71" s="467"/>
      <c r="BG71" s="467"/>
      <c r="BH71" s="467"/>
      <c r="BI71" s="467"/>
      <c r="BJ71" s="467"/>
      <c r="BK71" s="467"/>
      <c r="BL71" s="467"/>
      <c r="BM71" s="467"/>
      <c r="BN71" s="467"/>
    </row>
    <row r="72" spans="1:66" s="474" customFormat="1" ht="12.75">
      <c r="A72" s="316" t="s">
        <v>216</v>
      </c>
      <c r="B72" s="368" t="s">
        <v>316</v>
      </c>
      <c r="C72" s="146">
        <v>4</v>
      </c>
      <c r="D72" s="243">
        <f t="shared" si="46"/>
        <v>144</v>
      </c>
      <c r="E72" s="318">
        <v>16</v>
      </c>
      <c r="F72" s="303">
        <v>8</v>
      </c>
      <c r="G72" s="363">
        <v>8</v>
      </c>
      <c r="H72" s="363"/>
      <c r="I72" s="244">
        <f t="shared" si="47"/>
        <v>0</v>
      </c>
      <c r="J72" s="246">
        <f t="shared" si="48"/>
        <v>128</v>
      </c>
      <c r="K72" s="363"/>
      <c r="L72" s="363"/>
      <c r="M72" s="363"/>
      <c r="N72" s="363"/>
      <c r="O72" s="134"/>
      <c r="P72" s="195"/>
      <c r="Q72" s="135"/>
      <c r="R72" s="344"/>
      <c r="S72" s="345"/>
      <c r="T72" s="329"/>
      <c r="U72" s="343"/>
      <c r="V72" s="327"/>
      <c r="W72" s="344"/>
      <c r="X72" s="344"/>
      <c r="Y72" s="345"/>
      <c r="Z72" s="329"/>
      <c r="AA72" s="327"/>
      <c r="AB72" s="327">
        <v>4</v>
      </c>
      <c r="AC72" s="344"/>
      <c r="AD72" s="344">
        <v>12</v>
      </c>
      <c r="AE72" s="345"/>
      <c r="AF72" s="345">
        <v>128</v>
      </c>
      <c r="AG72" s="346"/>
      <c r="AH72" s="347"/>
      <c r="AI72" s="347"/>
      <c r="AJ72" s="348"/>
      <c r="AK72" s="364">
        <v>1</v>
      </c>
      <c r="AL72" s="327">
        <v>8</v>
      </c>
      <c r="AM72" s="328"/>
      <c r="AN72" s="329"/>
      <c r="AO72" s="467"/>
      <c r="AP72" s="468"/>
      <c r="AQ72" s="235">
        <f t="shared" si="49"/>
        <v>0</v>
      </c>
      <c r="AR72" s="235">
        <f t="shared" si="50"/>
        <v>0</v>
      </c>
      <c r="AS72" s="235">
        <f t="shared" si="51"/>
        <v>0</v>
      </c>
      <c r="AT72" s="235">
        <f t="shared" si="52"/>
        <v>0</v>
      </c>
      <c r="AU72" s="235">
        <f t="shared" si="53"/>
        <v>0</v>
      </c>
      <c r="AV72" s="235">
        <f t="shared" si="54"/>
        <v>0</v>
      </c>
      <c r="AW72" s="235">
        <f t="shared" si="55"/>
        <v>4</v>
      </c>
      <c r="AX72" s="235">
        <f t="shared" si="56"/>
        <v>0</v>
      </c>
      <c r="AY72" s="467"/>
      <c r="AZ72" s="467"/>
      <c r="BA72" s="467"/>
      <c r="BB72" s="467"/>
      <c r="BC72" s="467"/>
      <c r="BD72" s="467"/>
      <c r="BE72" s="467"/>
      <c r="BF72" s="467"/>
      <c r="BG72" s="467"/>
      <c r="BH72" s="467"/>
      <c r="BI72" s="467"/>
      <c r="BJ72" s="467"/>
      <c r="BK72" s="467"/>
      <c r="BL72" s="467"/>
      <c r="BM72" s="467"/>
      <c r="BN72" s="467"/>
    </row>
    <row r="73" spans="1:66" s="474" customFormat="1" ht="12.75">
      <c r="A73" s="316" t="s">
        <v>217</v>
      </c>
      <c r="B73" s="369" t="s">
        <v>317</v>
      </c>
      <c r="C73" s="172">
        <v>4</v>
      </c>
      <c r="D73" s="243">
        <f t="shared" si="46"/>
        <v>144</v>
      </c>
      <c r="E73" s="303">
        <v>16</v>
      </c>
      <c r="F73" s="370">
        <v>8</v>
      </c>
      <c r="G73" s="371">
        <v>8</v>
      </c>
      <c r="H73" s="371"/>
      <c r="I73" s="244">
        <f t="shared" si="47"/>
        <v>0</v>
      </c>
      <c r="J73" s="246">
        <f t="shared" si="48"/>
        <v>128</v>
      </c>
      <c r="K73" s="371"/>
      <c r="L73" s="371"/>
      <c r="M73" s="371"/>
      <c r="N73" s="371"/>
      <c r="O73" s="131"/>
      <c r="P73" s="194"/>
      <c r="Q73" s="132"/>
      <c r="R73" s="132"/>
      <c r="S73" s="196"/>
      <c r="T73" s="133"/>
      <c r="U73" s="346"/>
      <c r="V73" s="313"/>
      <c r="W73" s="347"/>
      <c r="X73" s="347"/>
      <c r="Y73" s="348"/>
      <c r="Z73" s="315"/>
      <c r="AA73" s="313"/>
      <c r="AB73" s="313">
        <v>4</v>
      </c>
      <c r="AC73" s="347"/>
      <c r="AD73" s="347">
        <v>12</v>
      </c>
      <c r="AE73" s="348"/>
      <c r="AF73" s="348">
        <v>128</v>
      </c>
      <c r="AG73" s="346"/>
      <c r="AH73" s="347"/>
      <c r="AI73" s="347"/>
      <c r="AJ73" s="348"/>
      <c r="AK73" s="364">
        <v>1</v>
      </c>
      <c r="AL73" s="313">
        <v>8</v>
      </c>
      <c r="AM73" s="314"/>
      <c r="AN73" s="315"/>
      <c r="AO73" s="467"/>
      <c r="AP73" s="468"/>
      <c r="AQ73" s="235">
        <f t="shared" si="49"/>
        <v>0</v>
      </c>
      <c r="AR73" s="235">
        <f t="shared" si="50"/>
        <v>0</v>
      </c>
      <c r="AS73" s="235">
        <f t="shared" si="51"/>
        <v>0</v>
      </c>
      <c r="AT73" s="235">
        <f t="shared" si="52"/>
        <v>0</v>
      </c>
      <c r="AU73" s="235">
        <f t="shared" si="53"/>
        <v>0</v>
      </c>
      <c r="AV73" s="235">
        <f t="shared" si="54"/>
        <v>0</v>
      </c>
      <c r="AW73" s="235">
        <f t="shared" si="55"/>
        <v>4</v>
      </c>
      <c r="AX73" s="235">
        <f t="shared" si="56"/>
        <v>0</v>
      </c>
      <c r="AY73" s="467"/>
      <c r="AZ73" s="467"/>
      <c r="BA73" s="467"/>
      <c r="BB73" s="467"/>
      <c r="BC73" s="467"/>
      <c r="BD73" s="467"/>
      <c r="BE73" s="467"/>
      <c r="BF73" s="467"/>
      <c r="BG73" s="467"/>
      <c r="BH73" s="467"/>
      <c r="BI73" s="467"/>
      <c r="BJ73" s="467"/>
      <c r="BK73" s="467"/>
      <c r="BL73" s="467"/>
      <c r="BM73" s="467"/>
      <c r="BN73" s="467"/>
    </row>
    <row r="74" spans="1:66" s="474" customFormat="1" ht="12.75">
      <c r="A74" s="372" t="s">
        <v>218</v>
      </c>
      <c r="B74" s="373" t="s">
        <v>318</v>
      </c>
      <c r="C74" s="172">
        <v>4</v>
      </c>
      <c r="D74" s="374">
        <f t="shared" si="46"/>
        <v>144</v>
      </c>
      <c r="E74" s="370">
        <v>16</v>
      </c>
      <c r="F74" s="370">
        <v>8</v>
      </c>
      <c r="G74" s="371">
        <v>8</v>
      </c>
      <c r="H74" s="371"/>
      <c r="I74" s="278">
        <f>E74-F74-G74-H74</f>
        <v>0</v>
      </c>
      <c r="J74" s="280">
        <f>D74-E74</f>
        <v>128</v>
      </c>
      <c r="K74" s="371"/>
      <c r="L74" s="371"/>
      <c r="M74" s="371"/>
      <c r="N74" s="371"/>
      <c r="O74" s="349"/>
      <c r="P74" s="355"/>
      <c r="Q74" s="350"/>
      <c r="R74" s="350"/>
      <c r="S74" s="351"/>
      <c r="T74" s="357"/>
      <c r="U74" s="349"/>
      <c r="V74" s="355"/>
      <c r="W74" s="350"/>
      <c r="X74" s="350"/>
      <c r="Y74" s="351"/>
      <c r="Z74" s="357"/>
      <c r="AA74" s="355"/>
      <c r="AB74" s="355">
        <v>4</v>
      </c>
      <c r="AC74" s="350"/>
      <c r="AD74" s="350">
        <v>12</v>
      </c>
      <c r="AE74" s="351"/>
      <c r="AF74" s="127">
        <v>128</v>
      </c>
      <c r="AG74" s="236"/>
      <c r="AH74" s="128"/>
      <c r="AI74" s="128"/>
      <c r="AJ74" s="127"/>
      <c r="AK74" s="237">
        <v>1</v>
      </c>
      <c r="AL74" s="355">
        <v>8</v>
      </c>
      <c r="AM74" s="375"/>
      <c r="AN74" s="357"/>
      <c r="AO74" s="467"/>
      <c r="AP74" s="468"/>
      <c r="AQ74" s="235">
        <f>(K74+L74+N74)/36</f>
        <v>0</v>
      </c>
      <c r="AR74" s="235">
        <f>(M74+O74+Q74)/36</f>
        <v>0</v>
      </c>
      <c r="AS74" s="235">
        <f>(P74+R74+T74)/36</f>
        <v>0</v>
      </c>
      <c r="AT74" s="235">
        <f>(S74+U74+W74)/36</f>
        <v>0</v>
      </c>
      <c r="AU74" s="235">
        <f>(V74+X74+Z74)/36</f>
        <v>0</v>
      </c>
      <c r="AV74" s="235">
        <f>(Y74+AA74+AC74)/36</f>
        <v>0</v>
      </c>
      <c r="AW74" s="235">
        <f>(AB74+AD74+AF74)/36</f>
        <v>4</v>
      </c>
      <c r="AX74" s="235">
        <f>(AE74+AG74+AH74)/36</f>
        <v>0</v>
      </c>
      <c r="AY74" s="467"/>
      <c r="AZ74" s="467"/>
      <c r="BA74" s="467"/>
      <c r="BB74" s="467"/>
      <c r="BC74" s="467"/>
      <c r="BD74" s="467"/>
      <c r="BE74" s="467"/>
      <c r="BF74" s="467"/>
      <c r="BG74" s="467"/>
      <c r="BH74" s="467"/>
      <c r="BI74" s="467"/>
      <c r="BJ74" s="467"/>
      <c r="BK74" s="467"/>
      <c r="BL74" s="467"/>
      <c r="BM74" s="467"/>
      <c r="BN74" s="467"/>
    </row>
    <row r="75" spans="1:66" s="474" customFormat="1" ht="12.75">
      <c r="A75" s="299" t="s">
        <v>219</v>
      </c>
      <c r="B75" s="376" t="s">
        <v>319</v>
      </c>
      <c r="C75" s="146">
        <v>4</v>
      </c>
      <c r="D75" s="290">
        <f t="shared" si="46"/>
        <v>144</v>
      </c>
      <c r="E75" s="303">
        <v>14</v>
      </c>
      <c r="F75" s="303">
        <v>8</v>
      </c>
      <c r="G75" s="363">
        <v>6</v>
      </c>
      <c r="H75" s="363"/>
      <c r="I75" s="245">
        <f t="shared" si="47"/>
        <v>0</v>
      </c>
      <c r="J75" s="291">
        <f t="shared" si="48"/>
        <v>130</v>
      </c>
      <c r="K75" s="363"/>
      <c r="L75" s="363"/>
      <c r="M75" s="363"/>
      <c r="N75" s="363"/>
      <c r="O75" s="346"/>
      <c r="P75" s="313"/>
      <c r="Q75" s="347"/>
      <c r="R75" s="347"/>
      <c r="S75" s="348"/>
      <c r="T75" s="315"/>
      <c r="U75" s="346"/>
      <c r="V75" s="313"/>
      <c r="W75" s="347"/>
      <c r="X75" s="347"/>
      <c r="Y75" s="348"/>
      <c r="Z75" s="315"/>
      <c r="AA75" s="313"/>
      <c r="AB75" s="313"/>
      <c r="AC75" s="347"/>
      <c r="AD75" s="347"/>
      <c r="AE75" s="348">
        <v>4</v>
      </c>
      <c r="AF75" s="196"/>
      <c r="AG75" s="131">
        <v>10</v>
      </c>
      <c r="AH75" s="132">
        <v>130</v>
      </c>
      <c r="AI75" s="132"/>
      <c r="AJ75" s="196"/>
      <c r="AK75" s="238">
        <v>1</v>
      </c>
      <c r="AL75" s="313">
        <v>9</v>
      </c>
      <c r="AM75" s="314"/>
      <c r="AN75" s="315"/>
      <c r="AO75" s="467"/>
      <c r="AP75" s="468"/>
      <c r="AQ75" s="235">
        <f t="shared" si="49"/>
        <v>0</v>
      </c>
      <c r="AR75" s="235">
        <f t="shared" si="50"/>
        <v>0</v>
      </c>
      <c r="AS75" s="235">
        <f t="shared" si="51"/>
        <v>0</v>
      </c>
      <c r="AT75" s="235">
        <f t="shared" si="52"/>
        <v>0</v>
      </c>
      <c r="AU75" s="235">
        <f t="shared" si="53"/>
        <v>0</v>
      </c>
      <c r="AV75" s="235">
        <f t="shared" si="54"/>
        <v>0</v>
      </c>
      <c r="AW75" s="235">
        <f t="shared" si="55"/>
        <v>0</v>
      </c>
      <c r="AX75" s="235">
        <f t="shared" si="56"/>
        <v>4</v>
      </c>
      <c r="AY75" s="467"/>
      <c r="AZ75" s="467"/>
      <c r="BA75" s="467"/>
      <c r="BB75" s="467"/>
      <c r="BC75" s="467"/>
      <c r="BD75" s="467"/>
      <c r="BE75" s="467"/>
      <c r="BF75" s="467"/>
      <c r="BG75" s="467"/>
      <c r="BH75" s="467"/>
      <c r="BI75" s="467"/>
      <c r="BJ75" s="467"/>
      <c r="BK75" s="467"/>
      <c r="BL75" s="467"/>
      <c r="BM75" s="467"/>
      <c r="BN75" s="467"/>
    </row>
    <row r="76" spans="1:66" s="474" customFormat="1" ht="12.75">
      <c r="A76" s="299" t="s">
        <v>220</v>
      </c>
      <c r="B76" s="376" t="s">
        <v>320</v>
      </c>
      <c r="C76" s="146">
        <v>3</v>
      </c>
      <c r="D76" s="290">
        <f t="shared" si="46"/>
        <v>108</v>
      </c>
      <c r="E76" s="303">
        <v>12</v>
      </c>
      <c r="F76" s="303">
        <v>6</v>
      </c>
      <c r="G76" s="363">
        <v>6</v>
      </c>
      <c r="H76" s="363"/>
      <c r="I76" s="245">
        <f>E76-F76-G76-H76</f>
        <v>0</v>
      </c>
      <c r="J76" s="291">
        <f>D76-E76</f>
        <v>96</v>
      </c>
      <c r="K76" s="363"/>
      <c r="L76" s="363"/>
      <c r="M76" s="363"/>
      <c r="N76" s="363"/>
      <c r="O76" s="346"/>
      <c r="P76" s="313"/>
      <c r="Q76" s="347"/>
      <c r="R76" s="347"/>
      <c r="S76" s="348"/>
      <c r="T76" s="315"/>
      <c r="U76" s="346"/>
      <c r="V76" s="313"/>
      <c r="W76" s="347"/>
      <c r="X76" s="347"/>
      <c r="Y76" s="348"/>
      <c r="Z76" s="315"/>
      <c r="AA76" s="313"/>
      <c r="AB76" s="313"/>
      <c r="AC76" s="347"/>
      <c r="AD76" s="347"/>
      <c r="AE76" s="348">
        <v>2</v>
      </c>
      <c r="AF76" s="196"/>
      <c r="AG76" s="131">
        <v>10</v>
      </c>
      <c r="AH76" s="132">
        <v>96</v>
      </c>
      <c r="AI76" s="132"/>
      <c r="AJ76" s="196"/>
      <c r="AK76" s="238">
        <v>1</v>
      </c>
      <c r="AL76" s="313"/>
      <c r="AM76" s="314">
        <v>9</v>
      </c>
      <c r="AN76" s="315"/>
      <c r="AO76" s="467"/>
      <c r="AP76" s="468"/>
      <c r="AQ76" s="235">
        <f>(K76+L76+N76)/36</f>
        <v>0</v>
      </c>
      <c r="AR76" s="235">
        <f>(M76+O76+Q76)/36</f>
        <v>0</v>
      </c>
      <c r="AS76" s="235">
        <f>(P76+R76+T76)/36</f>
        <v>0</v>
      </c>
      <c r="AT76" s="235">
        <f>(S76+U76+W76)/36</f>
        <v>0</v>
      </c>
      <c r="AU76" s="235">
        <f>(V76+X76+Z76)/36</f>
        <v>0</v>
      </c>
      <c r="AV76" s="235">
        <f>(Y76+AA76+AC76)/36</f>
        <v>0</v>
      </c>
      <c r="AW76" s="235">
        <f>(AB76+AD76+AF76)/36</f>
        <v>0</v>
      </c>
      <c r="AX76" s="235">
        <f>(AE76+AG76+AH76)/36</f>
        <v>3</v>
      </c>
      <c r="AY76" s="467"/>
      <c r="AZ76" s="467"/>
      <c r="BA76" s="467"/>
      <c r="BB76" s="467"/>
      <c r="BC76" s="467"/>
      <c r="BD76" s="467"/>
      <c r="BE76" s="467"/>
      <c r="BF76" s="467"/>
      <c r="BG76" s="467"/>
      <c r="BH76" s="467"/>
      <c r="BI76" s="467"/>
      <c r="BJ76" s="467"/>
      <c r="BK76" s="467"/>
      <c r="BL76" s="467"/>
      <c r="BM76" s="467"/>
      <c r="BN76" s="467"/>
    </row>
    <row r="77" spans="1:66" s="474" customFormat="1" ht="13.5" thickBot="1">
      <c r="A77" s="322" t="s">
        <v>206</v>
      </c>
      <c r="B77" s="377" t="s">
        <v>321</v>
      </c>
      <c r="C77" s="171">
        <v>3</v>
      </c>
      <c r="D77" s="378">
        <f t="shared" si="46"/>
        <v>108</v>
      </c>
      <c r="E77" s="323">
        <v>14</v>
      </c>
      <c r="F77" s="323">
        <v>8</v>
      </c>
      <c r="G77" s="379">
        <v>6</v>
      </c>
      <c r="H77" s="379"/>
      <c r="I77" s="380">
        <f>E77-F77-G77-H77</f>
        <v>0</v>
      </c>
      <c r="J77" s="381">
        <f>D77-E77</f>
        <v>94</v>
      </c>
      <c r="K77" s="379"/>
      <c r="L77" s="379"/>
      <c r="M77" s="379"/>
      <c r="N77" s="379"/>
      <c r="O77" s="382"/>
      <c r="P77" s="383"/>
      <c r="Q77" s="384"/>
      <c r="R77" s="384"/>
      <c r="S77" s="385"/>
      <c r="T77" s="386"/>
      <c r="U77" s="382"/>
      <c r="V77" s="383"/>
      <c r="W77" s="384"/>
      <c r="X77" s="384"/>
      <c r="Y77" s="385"/>
      <c r="Z77" s="386"/>
      <c r="AA77" s="383"/>
      <c r="AB77" s="383"/>
      <c r="AC77" s="384"/>
      <c r="AD77" s="384"/>
      <c r="AE77" s="385">
        <v>4</v>
      </c>
      <c r="AF77" s="149"/>
      <c r="AG77" s="147">
        <v>10</v>
      </c>
      <c r="AH77" s="148">
        <v>94</v>
      </c>
      <c r="AI77" s="148"/>
      <c r="AJ77" s="149"/>
      <c r="AK77" s="213">
        <v>1</v>
      </c>
      <c r="AL77" s="383"/>
      <c r="AM77" s="387">
        <v>9</v>
      </c>
      <c r="AN77" s="386"/>
      <c r="AO77" s="467"/>
      <c r="AP77" s="468"/>
      <c r="AQ77" s="235">
        <f>(K77+L77+N77)/36</f>
        <v>0</v>
      </c>
      <c r="AR77" s="235">
        <f>(M77+O77+Q77)/36</f>
        <v>0</v>
      </c>
      <c r="AS77" s="235">
        <f>(P77+R77+T77)/36</f>
        <v>0</v>
      </c>
      <c r="AT77" s="235">
        <f>(S77+U77+W77)/36</f>
        <v>0</v>
      </c>
      <c r="AU77" s="235">
        <f>(V77+X77+Z77)/36</f>
        <v>0</v>
      </c>
      <c r="AV77" s="235">
        <f>(Y77+AA77+AC77)/36</f>
        <v>0</v>
      </c>
      <c r="AW77" s="235">
        <f>(AB77+AD77+AF77)/36</f>
        <v>0</v>
      </c>
      <c r="AX77" s="235">
        <f>(AE77+AG77+AH77)/36</f>
        <v>3</v>
      </c>
      <c r="AY77" s="467"/>
      <c r="AZ77" s="467"/>
      <c r="BA77" s="467"/>
      <c r="BB77" s="467"/>
      <c r="BC77" s="467"/>
      <c r="BD77" s="467"/>
      <c r="BE77" s="467"/>
      <c r="BF77" s="467"/>
      <c r="BG77" s="467"/>
      <c r="BH77" s="467"/>
      <c r="BI77" s="467"/>
      <c r="BJ77" s="467"/>
      <c r="BK77" s="467"/>
      <c r="BL77" s="467"/>
      <c r="BM77" s="467"/>
      <c r="BN77" s="467"/>
    </row>
    <row r="78" spans="1:49" ht="13.5" thickBot="1">
      <c r="A78" s="7"/>
      <c r="B78" s="3" t="s">
        <v>18</v>
      </c>
      <c r="C78" s="90">
        <f aca="true" t="shared" si="57" ref="C78:AK78">SUM(C79:C90)</f>
        <v>24</v>
      </c>
      <c r="D78" s="5">
        <f t="shared" si="57"/>
        <v>864</v>
      </c>
      <c r="E78" s="5">
        <f t="shared" si="57"/>
        <v>86</v>
      </c>
      <c r="F78" s="5">
        <f t="shared" si="57"/>
        <v>44</v>
      </c>
      <c r="G78" s="5">
        <f t="shared" si="57"/>
        <v>42</v>
      </c>
      <c r="H78" s="5">
        <f t="shared" si="57"/>
        <v>0</v>
      </c>
      <c r="I78" s="5">
        <f t="shared" si="57"/>
        <v>0</v>
      </c>
      <c r="J78" s="125">
        <f t="shared" si="57"/>
        <v>778</v>
      </c>
      <c r="K78" s="7">
        <f t="shared" si="57"/>
        <v>0</v>
      </c>
      <c r="L78" s="5">
        <f t="shared" si="57"/>
        <v>0</v>
      </c>
      <c r="M78" s="88">
        <f t="shared" si="57"/>
        <v>0</v>
      </c>
      <c r="N78" s="6">
        <f t="shared" si="57"/>
        <v>0</v>
      </c>
      <c r="O78" s="11">
        <f t="shared" si="57"/>
        <v>0</v>
      </c>
      <c r="P78" s="11">
        <f t="shared" si="57"/>
        <v>0</v>
      </c>
      <c r="Q78" s="5">
        <f t="shared" si="57"/>
        <v>0</v>
      </c>
      <c r="R78" s="5">
        <f t="shared" si="57"/>
        <v>0</v>
      </c>
      <c r="S78" s="88">
        <f t="shared" si="57"/>
        <v>0</v>
      </c>
      <c r="T78" s="88">
        <f t="shared" si="57"/>
        <v>0</v>
      </c>
      <c r="U78" s="7">
        <f t="shared" si="57"/>
        <v>0</v>
      </c>
      <c r="V78" s="11">
        <f t="shared" si="57"/>
        <v>0</v>
      </c>
      <c r="W78" s="5">
        <f t="shared" si="57"/>
        <v>0</v>
      </c>
      <c r="X78" s="5">
        <f t="shared" si="57"/>
        <v>0</v>
      </c>
      <c r="Y78" s="88">
        <f t="shared" si="57"/>
        <v>0</v>
      </c>
      <c r="Z78" s="6">
        <f t="shared" si="57"/>
        <v>0</v>
      </c>
      <c r="AA78" s="7">
        <f t="shared" si="57"/>
        <v>0</v>
      </c>
      <c r="AB78" s="11">
        <f t="shared" si="57"/>
        <v>8</v>
      </c>
      <c r="AC78" s="5">
        <f t="shared" si="57"/>
        <v>0</v>
      </c>
      <c r="AD78" s="5">
        <f t="shared" si="57"/>
        <v>22</v>
      </c>
      <c r="AE78" s="5">
        <f t="shared" si="57"/>
        <v>12</v>
      </c>
      <c r="AF78" s="88">
        <f t="shared" si="57"/>
        <v>258</v>
      </c>
      <c r="AG78" s="7">
        <f t="shared" si="57"/>
        <v>44</v>
      </c>
      <c r="AH78" s="11">
        <f t="shared" si="57"/>
        <v>520</v>
      </c>
      <c r="AI78" s="11">
        <f t="shared" si="57"/>
        <v>0</v>
      </c>
      <c r="AJ78" s="189">
        <f t="shared" si="57"/>
        <v>0</v>
      </c>
      <c r="AK78" s="207">
        <f t="shared" si="57"/>
        <v>6</v>
      </c>
      <c r="AL78" s="9"/>
      <c r="AM78" s="113"/>
      <c r="AN78" s="10"/>
      <c r="AO78" s="461"/>
      <c r="AP78" s="100"/>
      <c r="AQ78" s="100"/>
      <c r="AR78" s="100"/>
      <c r="AS78" s="100"/>
      <c r="AT78" s="100"/>
      <c r="AU78" s="100"/>
      <c r="AV78" s="100"/>
      <c r="AW78" s="100"/>
    </row>
    <row r="79" spans="1:66" s="474" customFormat="1" ht="12.75">
      <c r="A79" s="388" t="s">
        <v>207</v>
      </c>
      <c r="B79" s="389" t="s">
        <v>322</v>
      </c>
      <c r="C79" s="173">
        <v>4</v>
      </c>
      <c r="D79" s="243">
        <f>C79*36</f>
        <v>144</v>
      </c>
      <c r="E79" s="318">
        <v>16</v>
      </c>
      <c r="F79" s="318">
        <v>8</v>
      </c>
      <c r="G79" s="354">
        <v>8</v>
      </c>
      <c r="H79" s="390"/>
      <c r="I79" s="244">
        <f>E79-F79-G79-H79</f>
        <v>0</v>
      </c>
      <c r="J79" s="246">
        <f>D79-E79</f>
        <v>128</v>
      </c>
      <c r="K79" s="391"/>
      <c r="L79" s="392"/>
      <c r="M79" s="393"/>
      <c r="N79" s="394"/>
      <c r="O79" s="391"/>
      <c r="P79" s="356"/>
      <c r="Q79" s="392"/>
      <c r="R79" s="392"/>
      <c r="S79" s="393"/>
      <c r="T79" s="394"/>
      <c r="U79" s="391"/>
      <c r="V79" s="356"/>
      <c r="W79" s="392"/>
      <c r="X79" s="392"/>
      <c r="Y79" s="393"/>
      <c r="Z79" s="394"/>
      <c r="AA79" s="356"/>
      <c r="AB79" s="356">
        <v>4</v>
      </c>
      <c r="AC79" s="392"/>
      <c r="AD79" s="392">
        <v>12</v>
      </c>
      <c r="AE79" s="393"/>
      <c r="AF79" s="393">
        <v>128</v>
      </c>
      <c r="AG79" s="358"/>
      <c r="AH79" s="359"/>
      <c r="AI79" s="359"/>
      <c r="AJ79" s="360"/>
      <c r="AK79" s="361">
        <v>1</v>
      </c>
      <c r="AL79" s="395"/>
      <c r="AM79" s="396">
        <v>8</v>
      </c>
      <c r="AN79" s="394"/>
      <c r="AO79" s="467"/>
      <c r="AP79" s="468"/>
      <c r="AQ79" s="235">
        <f aca="true" t="shared" si="58" ref="AQ79:AQ90">(K79+L79+N79)/36</f>
        <v>0</v>
      </c>
      <c r="AR79" s="235">
        <f aca="true" t="shared" si="59" ref="AR79:AR90">(M79+O79+Q79)/36</f>
        <v>0</v>
      </c>
      <c r="AS79" s="235">
        <f aca="true" t="shared" si="60" ref="AS79:AS90">(P79+R79+T79)/36</f>
        <v>0</v>
      </c>
      <c r="AT79" s="235">
        <f aca="true" t="shared" si="61" ref="AT79:AT90">(S79+U79+W79)/36</f>
        <v>0</v>
      </c>
      <c r="AU79" s="235">
        <f aca="true" t="shared" si="62" ref="AU79:AU90">(V79+X79+Z79)/36</f>
        <v>0</v>
      </c>
      <c r="AV79" s="235">
        <f aca="true" t="shared" si="63" ref="AV79:AV90">(Y79+AA79+AC79)/36</f>
        <v>0</v>
      </c>
      <c r="AW79" s="235">
        <f aca="true" t="shared" si="64" ref="AW79:AW90">(AB79+AD79+AF79)/36</f>
        <v>4</v>
      </c>
      <c r="AX79" s="235">
        <f aca="true" t="shared" si="65" ref="AX79:AX90">(AE79+AG79+AH79)/36</f>
        <v>0</v>
      </c>
      <c r="AY79" s="467"/>
      <c r="AZ79" s="467"/>
      <c r="BA79" s="467"/>
      <c r="BB79" s="467"/>
      <c r="BC79" s="467"/>
      <c r="BD79" s="467"/>
      <c r="BE79" s="467"/>
      <c r="BF79" s="467"/>
      <c r="BG79" s="467"/>
      <c r="BH79" s="467"/>
      <c r="BI79" s="467"/>
      <c r="BJ79" s="467"/>
      <c r="BK79" s="467"/>
      <c r="BL79" s="467"/>
      <c r="BM79" s="467"/>
      <c r="BN79" s="467"/>
    </row>
    <row r="80" spans="1:66" s="474" customFormat="1" ht="12.75">
      <c r="A80" s="299" t="s">
        <v>208</v>
      </c>
      <c r="B80" s="397" t="s">
        <v>323</v>
      </c>
      <c r="C80" s="398" t="s">
        <v>92</v>
      </c>
      <c r="D80" s="321" t="s">
        <v>77</v>
      </c>
      <c r="E80" s="321"/>
      <c r="F80" s="321"/>
      <c r="G80" s="321"/>
      <c r="H80" s="303"/>
      <c r="I80" s="321" t="s">
        <v>77</v>
      </c>
      <c r="J80" s="320" t="s">
        <v>77</v>
      </c>
      <c r="K80" s="349"/>
      <c r="L80" s="350"/>
      <c r="M80" s="351"/>
      <c r="N80" s="357"/>
      <c r="O80" s="349"/>
      <c r="P80" s="355"/>
      <c r="Q80" s="350"/>
      <c r="R80" s="350"/>
      <c r="S80" s="351"/>
      <c r="T80" s="357"/>
      <c r="U80" s="349"/>
      <c r="V80" s="355"/>
      <c r="W80" s="350"/>
      <c r="X80" s="350"/>
      <c r="Y80" s="351"/>
      <c r="Z80" s="357"/>
      <c r="AA80" s="355"/>
      <c r="AB80" s="355"/>
      <c r="AC80" s="350"/>
      <c r="AD80" s="350"/>
      <c r="AE80" s="351"/>
      <c r="AF80" s="351"/>
      <c r="AG80" s="346"/>
      <c r="AH80" s="347"/>
      <c r="AI80" s="347"/>
      <c r="AJ80" s="348"/>
      <c r="AK80" s="364" t="s">
        <v>92</v>
      </c>
      <c r="AL80" s="375"/>
      <c r="AM80" s="350" t="s">
        <v>92</v>
      </c>
      <c r="AN80" s="357"/>
      <c r="AO80" s="467"/>
      <c r="AP80" s="468"/>
      <c r="AQ80" s="235">
        <f t="shared" si="58"/>
        <v>0</v>
      </c>
      <c r="AR80" s="235">
        <f t="shared" si="59"/>
        <v>0</v>
      </c>
      <c r="AS80" s="235">
        <f t="shared" si="60"/>
        <v>0</v>
      </c>
      <c r="AT80" s="235">
        <f t="shared" si="61"/>
        <v>0</v>
      </c>
      <c r="AU80" s="235">
        <f t="shared" si="62"/>
        <v>0</v>
      </c>
      <c r="AV80" s="235">
        <f t="shared" si="63"/>
        <v>0</v>
      </c>
      <c r="AW80" s="235">
        <f t="shared" si="64"/>
        <v>0</v>
      </c>
      <c r="AX80" s="235">
        <f t="shared" si="65"/>
        <v>0</v>
      </c>
      <c r="AY80" s="467"/>
      <c r="AZ80" s="467"/>
      <c r="BA80" s="467"/>
      <c r="BB80" s="467"/>
      <c r="BC80" s="467"/>
      <c r="BD80" s="467"/>
      <c r="BE80" s="467"/>
      <c r="BF80" s="467"/>
      <c r="BG80" s="467"/>
      <c r="BH80" s="467"/>
      <c r="BI80" s="467"/>
      <c r="BJ80" s="467"/>
      <c r="BK80" s="467"/>
      <c r="BL80" s="467"/>
      <c r="BM80" s="467"/>
      <c r="BN80" s="467"/>
    </row>
    <row r="81" spans="1:66" s="474" customFormat="1" ht="12.75">
      <c r="A81" s="299" t="s">
        <v>209</v>
      </c>
      <c r="B81" s="399" t="s">
        <v>324</v>
      </c>
      <c r="C81" s="372">
        <v>5</v>
      </c>
      <c r="D81" s="243">
        <f>C81*36</f>
        <v>180</v>
      </c>
      <c r="E81" s="318">
        <v>16</v>
      </c>
      <c r="F81" s="390">
        <v>8</v>
      </c>
      <c r="G81" s="354">
        <v>8</v>
      </c>
      <c r="H81" s="390"/>
      <c r="I81" s="244">
        <f>E81-F81-G81-H81</f>
        <v>0</v>
      </c>
      <c r="J81" s="246">
        <f>D81-E81</f>
        <v>164</v>
      </c>
      <c r="K81" s="349"/>
      <c r="L81" s="350"/>
      <c r="M81" s="351"/>
      <c r="N81" s="357"/>
      <c r="O81" s="349"/>
      <c r="P81" s="355"/>
      <c r="Q81" s="350"/>
      <c r="R81" s="350"/>
      <c r="S81" s="351"/>
      <c r="T81" s="357"/>
      <c r="U81" s="349"/>
      <c r="V81" s="355"/>
      <c r="W81" s="350"/>
      <c r="X81" s="350"/>
      <c r="Y81" s="351"/>
      <c r="Z81" s="357"/>
      <c r="AA81" s="355"/>
      <c r="AB81" s="355"/>
      <c r="AC81" s="350"/>
      <c r="AD81" s="350"/>
      <c r="AE81" s="351">
        <v>4</v>
      </c>
      <c r="AF81" s="351"/>
      <c r="AG81" s="346">
        <v>12</v>
      </c>
      <c r="AH81" s="347">
        <v>164</v>
      </c>
      <c r="AI81" s="347"/>
      <c r="AJ81" s="348"/>
      <c r="AK81" s="364">
        <v>1</v>
      </c>
      <c r="AL81" s="375"/>
      <c r="AM81" s="400">
        <v>9</v>
      </c>
      <c r="AN81" s="357"/>
      <c r="AO81" s="467"/>
      <c r="AP81" s="468"/>
      <c r="AQ81" s="235">
        <f t="shared" si="58"/>
        <v>0</v>
      </c>
      <c r="AR81" s="235">
        <f t="shared" si="59"/>
        <v>0</v>
      </c>
      <c r="AS81" s="235">
        <f t="shared" si="60"/>
        <v>0</v>
      </c>
      <c r="AT81" s="235">
        <f t="shared" si="61"/>
        <v>0</v>
      </c>
      <c r="AU81" s="235">
        <f t="shared" si="62"/>
        <v>0</v>
      </c>
      <c r="AV81" s="235">
        <f t="shared" si="63"/>
        <v>0</v>
      </c>
      <c r="AW81" s="235">
        <f t="shared" si="64"/>
        <v>0</v>
      </c>
      <c r="AX81" s="235">
        <f t="shared" si="65"/>
        <v>5</v>
      </c>
      <c r="AY81" s="467"/>
      <c r="AZ81" s="467"/>
      <c r="BA81" s="467"/>
      <c r="BB81" s="467"/>
      <c r="BC81" s="467"/>
      <c r="BD81" s="467"/>
      <c r="BE81" s="467"/>
      <c r="BF81" s="467"/>
      <c r="BG81" s="467"/>
      <c r="BH81" s="467"/>
      <c r="BI81" s="467"/>
      <c r="BJ81" s="467"/>
      <c r="BK81" s="467"/>
      <c r="BL81" s="467"/>
      <c r="BM81" s="467"/>
      <c r="BN81" s="467"/>
    </row>
    <row r="82" spans="1:66" s="474" customFormat="1" ht="12.75">
      <c r="A82" s="299" t="s">
        <v>210</v>
      </c>
      <c r="B82" s="367" t="s">
        <v>325</v>
      </c>
      <c r="C82" s="398" t="s">
        <v>92</v>
      </c>
      <c r="D82" s="321" t="s">
        <v>77</v>
      </c>
      <c r="E82" s="321"/>
      <c r="F82" s="303"/>
      <c r="G82" s="321"/>
      <c r="H82" s="303"/>
      <c r="I82" s="321" t="s">
        <v>77</v>
      </c>
      <c r="J82" s="320" t="s">
        <v>77</v>
      </c>
      <c r="K82" s="349"/>
      <c r="L82" s="350"/>
      <c r="M82" s="351"/>
      <c r="N82" s="357"/>
      <c r="O82" s="349"/>
      <c r="P82" s="355"/>
      <c r="Q82" s="350"/>
      <c r="R82" s="350"/>
      <c r="S82" s="351"/>
      <c r="T82" s="357"/>
      <c r="U82" s="349"/>
      <c r="V82" s="355"/>
      <c r="W82" s="350"/>
      <c r="X82" s="350"/>
      <c r="Y82" s="351"/>
      <c r="Z82" s="357"/>
      <c r="AA82" s="355"/>
      <c r="AB82" s="355"/>
      <c r="AC82" s="350"/>
      <c r="AD82" s="350"/>
      <c r="AE82" s="351"/>
      <c r="AF82" s="351"/>
      <c r="AG82" s="346"/>
      <c r="AH82" s="347"/>
      <c r="AI82" s="347"/>
      <c r="AJ82" s="348"/>
      <c r="AK82" s="364" t="s">
        <v>92</v>
      </c>
      <c r="AL82" s="375"/>
      <c r="AM82" s="350" t="s">
        <v>92</v>
      </c>
      <c r="AN82" s="357"/>
      <c r="AO82" s="467"/>
      <c r="AP82" s="468"/>
      <c r="AQ82" s="235">
        <f t="shared" si="58"/>
        <v>0</v>
      </c>
      <c r="AR82" s="235">
        <f t="shared" si="59"/>
        <v>0</v>
      </c>
      <c r="AS82" s="235">
        <f t="shared" si="60"/>
        <v>0</v>
      </c>
      <c r="AT82" s="235">
        <f t="shared" si="61"/>
        <v>0</v>
      </c>
      <c r="AU82" s="235">
        <f t="shared" si="62"/>
        <v>0</v>
      </c>
      <c r="AV82" s="235">
        <f t="shared" si="63"/>
        <v>0</v>
      </c>
      <c r="AW82" s="235">
        <f t="shared" si="64"/>
        <v>0</v>
      </c>
      <c r="AX82" s="235">
        <f t="shared" si="65"/>
        <v>0</v>
      </c>
      <c r="AY82" s="467"/>
      <c r="AZ82" s="467"/>
      <c r="BA82" s="467"/>
      <c r="BB82" s="467"/>
      <c r="BC82" s="467"/>
      <c r="BD82" s="467"/>
      <c r="BE82" s="467"/>
      <c r="BF82" s="467"/>
      <c r="BG82" s="467"/>
      <c r="BH82" s="467"/>
      <c r="BI82" s="467"/>
      <c r="BJ82" s="467"/>
      <c r="BK82" s="467"/>
      <c r="BL82" s="467"/>
      <c r="BM82" s="467"/>
      <c r="BN82" s="467"/>
    </row>
    <row r="83" spans="1:66" s="474" customFormat="1" ht="12.75">
      <c r="A83" s="299" t="s">
        <v>211</v>
      </c>
      <c r="B83" s="401" t="s">
        <v>326</v>
      </c>
      <c r="C83" s="372">
        <v>4</v>
      </c>
      <c r="D83" s="243">
        <f>C83*36</f>
        <v>144</v>
      </c>
      <c r="E83" s="318">
        <v>14</v>
      </c>
      <c r="F83" s="370">
        <v>8</v>
      </c>
      <c r="G83" s="354">
        <v>6</v>
      </c>
      <c r="H83" s="126"/>
      <c r="I83" s="244">
        <f>E83-F83-G83-H83</f>
        <v>0</v>
      </c>
      <c r="J83" s="246">
        <f>D83-E83</f>
        <v>130</v>
      </c>
      <c r="K83" s="349"/>
      <c r="L83" s="350"/>
      <c r="M83" s="351"/>
      <c r="N83" s="357"/>
      <c r="O83" s="349"/>
      <c r="P83" s="355"/>
      <c r="Q83" s="350"/>
      <c r="R83" s="350"/>
      <c r="S83" s="351"/>
      <c r="T83" s="357"/>
      <c r="U83" s="349"/>
      <c r="V83" s="355"/>
      <c r="W83" s="350"/>
      <c r="X83" s="350"/>
      <c r="Y83" s="351"/>
      <c r="Z83" s="357"/>
      <c r="AA83" s="355"/>
      <c r="AB83" s="355">
        <v>4</v>
      </c>
      <c r="AC83" s="350"/>
      <c r="AD83" s="350">
        <v>10</v>
      </c>
      <c r="AE83" s="351"/>
      <c r="AF83" s="351">
        <v>130</v>
      </c>
      <c r="AG83" s="346"/>
      <c r="AH83" s="347"/>
      <c r="AI83" s="347"/>
      <c r="AJ83" s="348"/>
      <c r="AK83" s="364">
        <v>1</v>
      </c>
      <c r="AL83" s="375"/>
      <c r="AM83" s="350">
        <v>8</v>
      </c>
      <c r="AN83" s="357"/>
      <c r="AO83" s="467"/>
      <c r="AP83" s="468"/>
      <c r="AQ83" s="235">
        <f t="shared" si="58"/>
        <v>0</v>
      </c>
      <c r="AR83" s="235">
        <f t="shared" si="59"/>
        <v>0</v>
      </c>
      <c r="AS83" s="235">
        <f t="shared" si="60"/>
        <v>0</v>
      </c>
      <c r="AT83" s="235">
        <f t="shared" si="61"/>
        <v>0</v>
      </c>
      <c r="AU83" s="235">
        <f t="shared" si="62"/>
        <v>0</v>
      </c>
      <c r="AV83" s="235">
        <f t="shared" si="63"/>
        <v>0</v>
      </c>
      <c r="AW83" s="235">
        <f t="shared" si="64"/>
        <v>4</v>
      </c>
      <c r="AX83" s="235">
        <f t="shared" si="65"/>
        <v>0</v>
      </c>
      <c r="AY83" s="467"/>
      <c r="AZ83" s="467"/>
      <c r="BA83" s="467"/>
      <c r="BB83" s="467"/>
      <c r="BC83" s="467"/>
      <c r="BD83" s="467"/>
      <c r="BE83" s="467"/>
      <c r="BF83" s="467"/>
      <c r="BG83" s="467"/>
      <c r="BH83" s="467"/>
      <c r="BI83" s="467"/>
      <c r="BJ83" s="467"/>
      <c r="BK83" s="467"/>
      <c r="BL83" s="467"/>
      <c r="BM83" s="467"/>
      <c r="BN83" s="467"/>
    </row>
    <row r="84" spans="1:66" s="474" customFormat="1" ht="12.75">
      <c r="A84" s="299" t="s">
        <v>212</v>
      </c>
      <c r="B84" s="401" t="s">
        <v>327</v>
      </c>
      <c r="C84" s="398" t="s">
        <v>92</v>
      </c>
      <c r="D84" s="303" t="s">
        <v>92</v>
      </c>
      <c r="E84" s="318"/>
      <c r="F84" s="370"/>
      <c r="G84" s="303"/>
      <c r="H84" s="137"/>
      <c r="I84" s="318"/>
      <c r="J84" s="320" t="s">
        <v>92</v>
      </c>
      <c r="K84" s="349"/>
      <c r="L84" s="350"/>
      <c r="M84" s="351"/>
      <c r="N84" s="357"/>
      <c r="O84" s="349"/>
      <c r="P84" s="355"/>
      <c r="Q84" s="350"/>
      <c r="R84" s="350"/>
      <c r="S84" s="351"/>
      <c r="T84" s="357"/>
      <c r="U84" s="349"/>
      <c r="V84" s="355"/>
      <c r="W84" s="350"/>
      <c r="X84" s="350"/>
      <c r="Y84" s="351"/>
      <c r="Z84" s="357"/>
      <c r="AA84" s="355"/>
      <c r="AB84" s="355"/>
      <c r="AC84" s="350"/>
      <c r="AD84" s="350"/>
      <c r="AE84" s="351"/>
      <c r="AF84" s="351"/>
      <c r="AG84" s="346"/>
      <c r="AH84" s="347"/>
      <c r="AI84" s="347"/>
      <c r="AJ84" s="348"/>
      <c r="AK84" s="364" t="s">
        <v>92</v>
      </c>
      <c r="AL84" s="375"/>
      <c r="AM84" s="350" t="s">
        <v>92</v>
      </c>
      <c r="AN84" s="357"/>
      <c r="AO84" s="467"/>
      <c r="AP84" s="468"/>
      <c r="AQ84" s="235">
        <f t="shared" si="58"/>
        <v>0</v>
      </c>
      <c r="AR84" s="235">
        <f t="shared" si="59"/>
        <v>0</v>
      </c>
      <c r="AS84" s="235">
        <f t="shared" si="60"/>
        <v>0</v>
      </c>
      <c r="AT84" s="235">
        <f t="shared" si="61"/>
        <v>0</v>
      </c>
      <c r="AU84" s="235">
        <f t="shared" si="62"/>
        <v>0</v>
      </c>
      <c r="AV84" s="235">
        <f t="shared" si="63"/>
        <v>0</v>
      </c>
      <c r="AW84" s="235">
        <f t="shared" si="64"/>
        <v>0</v>
      </c>
      <c r="AX84" s="235">
        <f t="shared" si="65"/>
        <v>0</v>
      </c>
      <c r="AY84" s="467"/>
      <c r="AZ84" s="467"/>
      <c r="BA84" s="467"/>
      <c r="BB84" s="467"/>
      <c r="BC84" s="467"/>
      <c r="BD84" s="467"/>
      <c r="BE84" s="467"/>
      <c r="BF84" s="467"/>
      <c r="BG84" s="467"/>
      <c r="BH84" s="467"/>
      <c r="BI84" s="467"/>
      <c r="BJ84" s="467"/>
      <c r="BK84" s="467"/>
      <c r="BL84" s="467"/>
      <c r="BM84" s="467"/>
      <c r="BN84" s="467"/>
    </row>
    <row r="85" spans="1:66" s="474" customFormat="1" ht="12.75">
      <c r="A85" s="299" t="s">
        <v>230</v>
      </c>
      <c r="B85" s="402" t="s">
        <v>328</v>
      </c>
      <c r="C85" s="372">
        <v>5</v>
      </c>
      <c r="D85" s="243">
        <f>C85*36</f>
        <v>180</v>
      </c>
      <c r="E85" s="318">
        <v>16</v>
      </c>
      <c r="F85" s="370">
        <v>8</v>
      </c>
      <c r="G85" s="354">
        <v>8</v>
      </c>
      <c r="H85" s="370"/>
      <c r="I85" s="244">
        <f>E85-F85-G85-H85</f>
        <v>0</v>
      </c>
      <c r="J85" s="246">
        <f>D85-E85</f>
        <v>164</v>
      </c>
      <c r="K85" s="349"/>
      <c r="L85" s="350"/>
      <c r="M85" s="351"/>
      <c r="N85" s="357"/>
      <c r="O85" s="349"/>
      <c r="P85" s="355"/>
      <c r="Q85" s="350"/>
      <c r="R85" s="350"/>
      <c r="S85" s="351"/>
      <c r="T85" s="357"/>
      <c r="U85" s="349"/>
      <c r="V85" s="355"/>
      <c r="W85" s="350"/>
      <c r="X85" s="350"/>
      <c r="Y85" s="351"/>
      <c r="Z85" s="357"/>
      <c r="AA85" s="355"/>
      <c r="AB85" s="355"/>
      <c r="AC85" s="350"/>
      <c r="AD85" s="350"/>
      <c r="AE85" s="351">
        <v>4</v>
      </c>
      <c r="AF85" s="351"/>
      <c r="AG85" s="346">
        <v>12</v>
      </c>
      <c r="AH85" s="347">
        <v>164</v>
      </c>
      <c r="AI85" s="347"/>
      <c r="AJ85" s="348"/>
      <c r="AK85" s="364">
        <v>1</v>
      </c>
      <c r="AL85" s="375"/>
      <c r="AM85" s="350">
        <v>9</v>
      </c>
      <c r="AN85" s="357"/>
      <c r="AO85" s="467"/>
      <c r="AP85" s="468"/>
      <c r="AQ85" s="235">
        <f t="shared" si="58"/>
        <v>0</v>
      </c>
      <c r="AR85" s="235">
        <f t="shared" si="59"/>
        <v>0</v>
      </c>
      <c r="AS85" s="235">
        <f t="shared" si="60"/>
        <v>0</v>
      </c>
      <c r="AT85" s="235">
        <f t="shared" si="61"/>
        <v>0</v>
      </c>
      <c r="AU85" s="235">
        <f t="shared" si="62"/>
        <v>0</v>
      </c>
      <c r="AV85" s="235">
        <f t="shared" si="63"/>
        <v>0</v>
      </c>
      <c r="AW85" s="235">
        <f t="shared" si="64"/>
        <v>0</v>
      </c>
      <c r="AX85" s="235">
        <f t="shared" si="65"/>
        <v>5</v>
      </c>
      <c r="AY85" s="467"/>
      <c r="AZ85" s="467"/>
      <c r="BA85" s="467"/>
      <c r="BB85" s="467"/>
      <c r="BC85" s="467"/>
      <c r="BD85" s="467"/>
      <c r="BE85" s="467"/>
      <c r="BF85" s="467"/>
      <c r="BG85" s="467"/>
      <c r="BH85" s="467"/>
      <c r="BI85" s="467"/>
      <c r="BJ85" s="467"/>
      <c r="BK85" s="467"/>
      <c r="BL85" s="467"/>
      <c r="BM85" s="467"/>
      <c r="BN85" s="467"/>
    </row>
    <row r="86" spans="1:66" s="474" customFormat="1" ht="12.75">
      <c r="A86" s="299" t="s">
        <v>231</v>
      </c>
      <c r="B86" s="403" t="s">
        <v>329</v>
      </c>
      <c r="C86" s="398" t="s">
        <v>92</v>
      </c>
      <c r="D86" s="303" t="s">
        <v>92</v>
      </c>
      <c r="E86" s="318"/>
      <c r="F86" s="370"/>
      <c r="G86" s="303"/>
      <c r="H86" s="370"/>
      <c r="I86" s="318"/>
      <c r="J86" s="320" t="s">
        <v>92</v>
      </c>
      <c r="K86" s="349"/>
      <c r="L86" s="350"/>
      <c r="M86" s="351"/>
      <c r="N86" s="357"/>
      <c r="O86" s="349"/>
      <c r="P86" s="355"/>
      <c r="Q86" s="350"/>
      <c r="R86" s="350"/>
      <c r="S86" s="351"/>
      <c r="T86" s="357"/>
      <c r="U86" s="349"/>
      <c r="V86" s="355"/>
      <c r="W86" s="350"/>
      <c r="X86" s="350"/>
      <c r="Y86" s="351"/>
      <c r="Z86" s="357"/>
      <c r="AA86" s="355"/>
      <c r="AB86" s="355"/>
      <c r="AC86" s="350"/>
      <c r="AD86" s="350"/>
      <c r="AE86" s="351"/>
      <c r="AF86" s="351"/>
      <c r="AG86" s="346"/>
      <c r="AH86" s="347"/>
      <c r="AI86" s="347"/>
      <c r="AJ86" s="348"/>
      <c r="AK86" s="364" t="s">
        <v>92</v>
      </c>
      <c r="AL86" s="375"/>
      <c r="AM86" s="350" t="s">
        <v>92</v>
      </c>
      <c r="AN86" s="357"/>
      <c r="AO86" s="467"/>
      <c r="AP86" s="468"/>
      <c r="AQ86" s="235">
        <f t="shared" si="58"/>
        <v>0</v>
      </c>
      <c r="AR86" s="235">
        <f t="shared" si="59"/>
        <v>0</v>
      </c>
      <c r="AS86" s="235">
        <f t="shared" si="60"/>
        <v>0</v>
      </c>
      <c r="AT86" s="235">
        <f t="shared" si="61"/>
        <v>0</v>
      </c>
      <c r="AU86" s="235">
        <f t="shared" si="62"/>
        <v>0</v>
      </c>
      <c r="AV86" s="235">
        <f t="shared" si="63"/>
        <v>0</v>
      </c>
      <c r="AW86" s="235">
        <f t="shared" si="64"/>
        <v>0</v>
      </c>
      <c r="AX86" s="235">
        <f t="shared" si="65"/>
        <v>0</v>
      </c>
      <c r="AY86" s="467"/>
      <c r="AZ86" s="467"/>
      <c r="BA86" s="467"/>
      <c r="BB86" s="467"/>
      <c r="BC86" s="467"/>
      <c r="BD86" s="467"/>
      <c r="BE86" s="467"/>
      <c r="BF86" s="467"/>
      <c r="BG86" s="467"/>
      <c r="BH86" s="467"/>
      <c r="BI86" s="467"/>
      <c r="BJ86" s="467"/>
      <c r="BK86" s="467"/>
      <c r="BL86" s="467"/>
      <c r="BM86" s="467"/>
      <c r="BN86" s="467"/>
    </row>
    <row r="87" spans="1:66" s="474" customFormat="1" ht="12.75">
      <c r="A87" s="299" t="s">
        <v>232</v>
      </c>
      <c r="B87" s="402" t="s">
        <v>330</v>
      </c>
      <c r="C87" s="372">
        <v>3</v>
      </c>
      <c r="D87" s="243">
        <f>C87*36</f>
        <v>108</v>
      </c>
      <c r="E87" s="318">
        <v>12</v>
      </c>
      <c r="F87" s="370">
        <v>6</v>
      </c>
      <c r="G87" s="354">
        <v>6</v>
      </c>
      <c r="H87" s="370"/>
      <c r="I87" s="244">
        <f>E87-F87-G87-H87</f>
        <v>0</v>
      </c>
      <c r="J87" s="246">
        <f>D87-E87</f>
        <v>96</v>
      </c>
      <c r="K87" s="349"/>
      <c r="L87" s="350"/>
      <c r="M87" s="351"/>
      <c r="N87" s="357"/>
      <c r="O87" s="349"/>
      <c r="P87" s="355"/>
      <c r="Q87" s="350"/>
      <c r="R87" s="350"/>
      <c r="S87" s="351"/>
      <c r="T87" s="357"/>
      <c r="U87" s="349"/>
      <c r="V87" s="355"/>
      <c r="W87" s="350"/>
      <c r="X87" s="350"/>
      <c r="Y87" s="351"/>
      <c r="Z87" s="357"/>
      <c r="AA87" s="355"/>
      <c r="AB87" s="355"/>
      <c r="AC87" s="350"/>
      <c r="AD87" s="350"/>
      <c r="AE87" s="351">
        <v>2</v>
      </c>
      <c r="AF87" s="351"/>
      <c r="AG87" s="346">
        <v>10</v>
      </c>
      <c r="AH87" s="347">
        <v>96</v>
      </c>
      <c r="AI87" s="347"/>
      <c r="AJ87" s="348"/>
      <c r="AK87" s="364">
        <v>1</v>
      </c>
      <c r="AL87" s="375">
        <v>9</v>
      </c>
      <c r="AM87" s="350"/>
      <c r="AN87" s="357"/>
      <c r="AO87" s="467"/>
      <c r="AP87" s="468"/>
      <c r="AQ87" s="235">
        <f t="shared" si="58"/>
        <v>0</v>
      </c>
      <c r="AR87" s="235">
        <f t="shared" si="59"/>
        <v>0</v>
      </c>
      <c r="AS87" s="235">
        <f t="shared" si="60"/>
        <v>0</v>
      </c>
      <c r="AT87" s="235">
        <f t="shared" si="61"/>
        <v>0</v>
      </c>
      <c r="AU87" s="235">
        <f t="shared" si="62"/>
        <v>0</v>
      </c>
      <c r="AV87" s="235">
        <f t="shared" si="63"/>
        <v>0</v>
      </c>
      <c r="AW87" s="235">
        <f t="shared" si="64"/>
        <v>0</v>
      </c>
      <c r="AX87" s="235">
        <f t="shared" si="65"/>
        <v>3</v>
      </c>
      <c r="AY87" s="467"/>
      <c r="AZ87" s="467"/>
      <c r="BA87" s="467"/>
      <c r="BB87" s="467"/>
      <c r="BC87" s="467"/>
      <c r="BD87" s="467"/>
      <c r="BE87" s="467"/>
      <c r="BF87" s="467"/>
      <c r="BG87" s="467"/>
      <c r="BH87" s="467"/>
      <c r="BI87" s="467"/>
      <c r="BJ87" s="467"/>
      <c r="BK87" s="467"/>
      <c r="BL87" s="467"/>
      <c r="BM87" s="467"/>
      <c r="BN87" s="467"/>
    </row>
    <row r="88" spans="1:66" s="474" customFormat="1" ht="25.5">
      <c r="A88" s="299" t="s">
        <v>233</v>
      </c>
      <c r="B88" s="404" t="s">
        <v>331</v>
      </c>
      <c r="C88" s="398" t="s">
        <v>92</v>
      </c>
      <c r="D88" s="303" t="s">
        <v>92</v>
      </c>
      <c r="E88" s="318"/>
      <c r="F88" s="370"/>
      <c r="G88" s="303"/>
      <c r="H88" s="370"/>
      <c r="I88" s="318"/>
      <c r="J88" s="320" t="s">
        <v>92</v>
      </c>
      <c r="K88" s="349"/>
      <c r="L88" s="350"/>
      <c r="M88" s="351"/>
      <c r="N88" s="357"/>
      <c r="O88" s="349"/>
      <c r="P88" s="355"/>
      <c r="Q88" s="350"/>
      <c r="R88" s="350"/>
      <c r="S88" s="351"/>
      <c r="T88" s="357"/>
      <c r="U88" s="349"/>
      <c r="V88" s="355"/>
      <c r="W88" s="350"/>
      <c r="X88" s="350"/>
      <c r="Y88" s="351"/>
      <c r="Z88" s="357"/>
      <c r="AA88" s="355"/>
      <c r="AB88" s="355"/>
      <c r="AC88" s="350"/>
      <c r="AD88" s="350"/>
      <c r="AE88" s="351"/>
      <c r="AF88" s="351"/>
      <c r="AG88" s="346"/>
      <c r="AH88" s="347"/>
      <c r="AI88" s="347"/>
      <c r="AJ88" s="348"/>
      <c r="AK88" s="364" t="s">
        <v>92</v>
      </c>
      <c r="AL88" s="375" t="s">
        <v>92</v>
      </c>
      <c r="AM88" s="350"/>
      <c r="AN88" s="357"/>
      <c r="AO88" s="467"/>
      <c r="AP88" s="468"/>
      <c r="AQ88" s="235">
        <f t="shared" si="58"/>
        <v>0</v>
      </c>
      <c r="AR88" s="235">
        <f t="shared" si="59"/>
        <v>0</v>
      </c>
      <c r="AS88" s="235">
        <f t="shared" si="60"/>
        <v>0</v>
      </c>
      <c r="AT88" s="235">
        <f t="shared" si="61"/>
        <v>0</v>
      </c>
      <c r="AU88" s="235">
        <f t="shared" si="62"/>
        <v>0</v>
      </c>
      <c r="AV88" s="235">
        <f t="shared" si="63"/>
        <v>0</v>
      </c>
      <c r="AW88" s="235">
        <f t="shared" si="64"/>
        <v>0</v>
      </c>
      <c r="AX88" s="235">
        <f t="shared" si="65"/>
        <v>0</v>
      </c>
      <c r="AY88" s="467"/>
      <c r="AZ88" s="467"/>
      <c r="BA88" s="467"/>
      <c r="BB88" s="467"/>
      <c r="BC88" s="467"/>
      <c r="BD88" s="467"/>
      <c r="BE88" s="467"/>
      <c r="BF88" s="467"/>
      <c r="BG88" s="467"/>
      <c r="BH88" s="467"/>
      <c r="BI88" s="467"/>
      <c r="BJ88" s="467"/>
      <c r="BK88" s="467"/>
      <c r="BL88" s="467"/>
      <c r="BM88" s="467"/>
      <c r="BN88" s="467"/>
    </row>
    <row r="89" spans="1:66" s="474" customFormat="1" ht="12.75">
      <c r="A89" s="299" t="s">
        <v>234</v>
      </c>
      <c r="B89" s="405" t="s">
        <v>332</v>
      </c>
      <c r="C89" s="372">
        <v>3</v>
      </c>
      <c r="D89" s="243">
        <f>C89*36</f>
        <v>108</v>
      </c>
      <c r="E89" s="318">
        <v>12</v>
      </c>
      <c r="F89" s="370">
        <v>6</v>
      </c>
      <c r="G89" s="354">
        <v>6</v>
      </c>
      <c r="H89" s="126"/>
      <c r="I89" s="244">
        <f>E89-F89-G89-H89</f>
        <v>0</v>
      </c>
      <c r="J89" s="246">
        <f>D89-E89</f>
        <v>96</v>
      </c>
      <c r="K89" s="349"/>
      <c r="L89" s="350"/>
      <c r="M89" s="351"/>
      <c r="N89" s="357"/>
      <c r="O89" s="349"/>
      <c r="P89" s="355"/>
      <c r="Q89" s="350"/>
      <c r="R89" s="350"/>
      <c r="S89" s="351"/>
      <c r="T89" s="357"/>
      <c r="U89" s="349"/>
      <c r="V89" s="355"/>
      <c r="W89" s="350"/>
      <c r="X89" s="350"/>
      <c r="Y89" s="351"/>
      <c r="Z89" s="357"/>
      <c r="AA89" s="355"/>
      <c r="AB89" s="355"/>
      <c r="AC89" s="350"/>
      <c r="AD89" s="350"/>
      <c r="AE89" s="351">
        <v>2</v>
      </c>
      <c r="AF89" s="351"/>
      <c r="AG89" s="346">
        <v>10</v>
      </c>
      <c r="AH89" s="347">
        <v>96</v>
      </c>
      <c r="AI89" s="347"/>
      <c r="AJ89" s="348"/>
      <c r="AK89" s="364">
        <v>1</v>
      </c>
      <c r="AL89" s="375"/>
      <c r="AM89" s="350"/>
      <c r="AN89" s="357">
        <v>9</v>
      </c>
      <c r="AO89" s="467"/>
      <c r="AP89" s="468"/>
      <c r="AQ89" s="235">
        <f t="shared" si="58"/>
        <v>0</v>
      </c>
      <c r="AR89" s="235">
        <f t="shared" si="59"/>
        <v>0</v>
      </c>
      <c r="AS89" s="235">
        <f t="shared" si="60"/>
        <v>0</v>
      </c>
      <c r="AT89" s="235">
        <f t="shared" si="61"/>
        <v>0</v>
      </c>
      <c r="AU89" s="235">
        <f t="shared" si="62"/>
        <v>0</v>
      </c>
      <c r="AV89" s="235">
        <f t="shared" si="63"/>
        <v>0</v>
      </c>
      <c r="AW89" s="235">
        <f t="shared" si="64"/>
        <v>0</v>
      </c>
      <c r="AX89" s="235">
        <f t="shared" si="65"/>
        <v>3</v>
      </c>
      <c r="AY89" s="467"/>
      <c r="AZ89" s="467"/>
      <c r="BA89" s="467"/>
      <c r="BB89" s="467"/>
      <c r="BC89" s="467"/>
      <c r="BD89" s="467"/>
      <c r="BE89" s="467"/>
      <c r="BF89" s="467"/>
      <c r="BG89" s="467"/>
      <c r="BH89" s="467"/>
      <c r="BI89" s="467"/>
      <c r="BJ89" s="467"/>
      <c r="BK89" s="467"/>
      <c r="BL89" s="467"/>
      <c r="BM89" s="467"/>
      <c r="BN89" s="467"/>
    </row>
    <row r="90" spans="1:66" s="474" customFormat="1" ht="13.5" thickBot="1">
      <c r="A90" s="299" t="s">
        <v>333</v>
      </c>
      <c r="B90" s="406" t="s">
        <v>334</v>
      </c>
      <c r="C90" s="398" t="s">
        <v>92</v>
      </c>
      <c r="D90" s="303" t="s">
        <v>92</v>
      </c>
      <c r="E90" s="318"/>
      <c r="F90" s="370"/>
      <c r="G90" s="303"/>
      <c r="H90" s="370"/>
      <c r="I90" s="318"/>
      <c r="J90" s="320" t="s">
        <v>92</v>
      </c>
      <c r="K90" s="349"/>
      <c r="L90" s="350"/>
      <c r="M90" s="351"/>
      <c r="N90" s="357"/>
      <c r="O90" s="349"/>
      <c r="P90" s="355"/>
      <c r="Q90" s="350"/>
      <c r="R90" s="350"/>
      <c r="S90" s="351"/>
      <c r="T90" s="357"/>
      <c r="U90" s="349"/>
      <c r="V90" s="355"/>
      <c r="W90" s="350"/>
      <c r="X90" s="350"/>
      <c r="Y90" s="351"/>
      <c r="Z90" s="357"/>
      <c r="AA90" s="355"/>
      <c r="AB90" s="355"/>
      <c r="AC90" s="350"/>
      <c r="AD90" s="350"/>
      <c r="AE90" s="351"/>
      <c r="AF90" s="351"/>
      <c r="AG90" s="346"/>
      <c r="AH90" s="347"/>
      <c r="AI90" s="347"/>
      <c r="AJ90" s="348"/>
      <c r="AK90" s="364" t="s">
        <v>92</v>
      </c>
      <c r="AL90" s="375"/>
      <c r="AM90" s="350"/>
      <c r="AN90" s="357" t="s">
        <v>92</v>
      </c>
      <c r="AO90" s="467"/>
      <c r="AP90" s="468"/>
      <c r="AQ90" s="235">
        <f t="shared" si="58"/>
        <v>0</v>
      </c>
      <c r="AR90" s="235">
        <f t="shared" si="59"/>
        <v>0</v>
      </c>
      <c r="AS90" s="235">
        <f t="shared" si="60"/>
        <v>0</v>
      </c>
      <c r="AT90" s="235">
        <f t="shared" si="61"/>
        <v>0</v>
      </c>
      <c r="AU90" s="235">
        <f t="shared" si="62"/>
        <v>0</v>
      </c>
      <c r="AV90" s="235">
        <f t="shared" si="63"/>
        <v>0</v>
      </c>
      <c r="AW90" s="235">
        <f t="shared" si="64"/>
        <v>0</v>
      </c>
      <c r="AX90" s="235">
        <f t="shared" si="65"/>
        <v>0</v>
      </c>
      <c r="AY90" s="467"/>
      <c r="AZ90" s="467"/>
      <c r="BA90" s="467"/>
      <c r="BB90" s="467"/>
      <c r="BC90" s="467"/>
      <c r="BD90" s="467"/>
      <c r="BE90" s="467"/>
      <c r="BF90" s="467"/>
      <c r="BG90" s="467"/>
      <c r="BH90" s="467"/>
      <c r="BI90" s="467"/>
      <c r="BJ90" s="467"/>
      <c r="BK90" s="467"/>
      <c r="BL90" s="467"/>
      <c r="BM90" s="467"/>
      <c r="BN90" s="467"/>
    </row>
    <row r="91" spans="1:42" ht="13.5" thickBot="1">
      <c r="A91" s="612" t="s">
        <v>45</v>
      </c>
      <c r="B91" s="613"/>
      <c r="C91" s="12">
        <f aca="true" t="shared" si="66" ref="C91:AN91">C64+C50</f>
        <v>132</v>
      </c>
      <c r="D91" s="2">
        <f t="shared" si="66"/>
        <v>4752</v>
      </c>
      <c r="E91" s="2">
        <f t="shared" si="66"/>
        <v>466</v>
      </c>
      <c r="F91" s="2">
        <f t="shared" si="66"/>
        <v>238</v>
      </c>
      <c r="G91" s="2">
        <f t="shared" si="66"/>
        <v>212</v>
      </c>
      <c r="H91" s="2">
        <f t="shared" si="66"/>
        <v>16</v>
      </c>
      <c r="I91" s="2">
        <f t="shared" si="66"/>
        <v>0</v>
      </c>
      <c r="J91" s="13">
        <f t="shared" si="66"/>
        <v>4286</v>
      </c>
      <c r="K91" s="1">
        <f t="shared" si="66"/>
        <v>8</v>
      </c>
      <c r="L91" s="2">
        <f t="shared" si="66"/>
        <v>28</v>
      </c>
      <c r="M91" s="2">
        <f t="shared" si="66"/>
        <v>6</v>
      </c>
      <c r="N91" s="3">
        <f t="shared" si="66"/>
        <v>324</v>
      </c>
      <c r="O91" s="4">
        <f t="shared" si="66"/>
        <v>22</v>
      </c>
      <c r="P91" s="2">
        <f t="shared" si="66"/>
        <v>8</v>
      </c>
      <c r="Q91" s="2">
        <f t="shared" si="66"/>
        <v>332</v>
      </c>
      <c r="R91" s="2">
        <f t="shared" si="66"/>
        <v>30</v>
      </c>
      <c r="S91" s="2">
        <f t="shared" si="66"/>
        <v>10</v>
      </c>
      <c r="T91" s="13">
        <f t="shared" si="66"/>
        <v>322</v>
      </c>
      <c r="U91" s="1">
        <f t="shared" si="66"/>
        <v>34</v>
      </c>
      <c r="V91" s="2">
        <f t="shared" si="66"/>
        <v>10</v>
      </c>
      <c r="W91" s="2">
        <f t="shared" si="66"/>
        <v>460</v>
      </c>
      <c r="X91" s="2">
        <f t="shared" si="66"/>
        <v>38</v>
      </c>
      <c r="Y91" s="2">
        <f t="shared" si="66"/>
        <v>20</v>
      </c>
      <c r="Z91" s="3">
        <f t="shared" si="66"/>
        <v>528</v>
      </c>
      <c r="AA91" s="4">
        <f t="shared" si="66"/>
        <v>62</v>
      </c>
      <c r="AB91" s="2">
        <f t="shared" si="66"/>
        <v>24</v>
      </c>
      <c r="AC91" s="2">
        <f t="shared" si="66"/>
        <v>710</v>
      </c>
      <c r="AD91" s="2">
        <f t="shared" si="66"/>
        <v>70</v>
      </c>
      <c r="AE91" s="2">
        <f t="shared" si="66"/>
        <v>22</v>
      </c>
      <c r="AF91" s="13">
        <f t="shared" si="66"/>
        <v>770</v>
      </c>
      <c r="AG91" s="1">
        <f t="shared" si="66"/>
        <v>74</v>
      </c>
      <c r="AH91" s="2">
        <f t="shared" si="66"/>
        <v>840</v>
      </c>
      <c r="AI91" s="2">
        <f t="shared" si="66"/>
        <v>0</v>
      </c>
      <c r="AJ91" s="3">
        <f t="shared" si="66"/>
        <v>0</v>
      </c>
      <c r="AK91" s="208">
        <f t="shared" si="66"/>
        <v>31</v>
      </c>
      <c r="AL91" s="4">
        <f t="shared" si="66"/>
        <v>0</v>
      </c>
      <c r="AM91" s="2">
        <f t="shared" si="66"/>
        <v>0</v>
      </c>
      <c r="AN91" s="3">
        <f t="shared" si="66"/>
        <v>0</v>
      </c>
      <c r="AP91" s="100"/>
    </row>
    <row r="92" spans="1:42" ht="26.25" thickBot="1">
      <c r="A92" s="12" t="s">
        <v>35</v>
      </c>
      <c r="B92" s="15" t="s">
        <v>36</v>
      </c>
      <c r="C92" s="1">
        <v>2</v>
      </c>
      <c r="D92" s="4">
        <v>400</v>
      </c>
      <c r="E92" s="407">
        <v>10</v>
      </c>
      <c r="F92" s="407"/>
      <c r="G92" s="407">
        <v>10</v>
      </c>
      <c r="H92" s="407"/>
      <c r="I92" s="407"/>
      <c r="J92" s="408">
        <f>D92-E92</f>
        <v>390</v>
      </c>
      <c r="K92" s="409"/>
      <c r="L92" s="410"/>
      <c r="M92" s="411"/>
      <c r="N92" s="412">
        <v>130</v>
      </c>
      <c r="O92" s="413"/>
      <c r="P92" s="414"/>
      <c r="Q92" s="415">
        <v>65</v>
      </c>
      <c r="R92" s="415"/>
      <c r="S92" s="416"/>
      <c r="T92" s="417">
        <v>65</v>
      </c>
      <c r="U92" s="413"/>
      <c r="V92" s="414"/>
      <c r="W92" s="415">
        <v>65</v>
      </c>
      <c r="X92" s="415"/>
      <c r="Y92" s="416"/>
      <c r="Z92" s="417">
        <v>65</v>
      </c>
      <c r="AA92" s="414"/>
      <c r="AB92" s="414"/>
      <c r="AC92" s="415"/>
      <c r="AD92" s="415"/>
      <c r="AE92" s="416"/>
      <c r="AF92" s="416"/>
      <c r="AG92" s="413"/>
      <c r="AH92" s="415"/>
      <c r="AI92" s="415"/>
      <c r="AJ92" s="416"/>
      <c r="AK92" s="418"/>
      <c r="AL92" s="419"/>
      <c r="AM92" s="420"/>
      <c r="AN92" s="421" t="s">
        <v>236</v>
      </c>
      <c r="AP92" s="100"/>
    </row>
    <row r="93" spans="1:42" ht="15.75" customHeight="1" thickBot="1">
      <c r="A93" s="612" t="s">
        <v>240</v>
      </c>
      <c r="B93" s="613"/>
      <c r="C93" s="12">
        <f aca="true" t="shared" si="67" ref="C93:AM93">C92+C91+C43+C26</f>
        <v>220</v>
      </c>
      <c r="D93" s="2">
        <f t="shared" si="67"/>
        <v>8248</v>
      </c>
      <c r="E93" s="2">
        <f t="shared" si="67"/>
        <v>762</v>
      </c>
      <c r="F93" s="2">
        <f t="shared" si="67"/>
        <v>368</v>
      </c>
      <c r="G93" s="2">
        <f t="shared" si="67"/>
        <v>326</v>
      </c>
      <c r="H93" s="2">
        <f t="shared" si="67"/>
        <v>44</v>
      </c>
      <c r="I93" s="2">
        <f t="shared" si="67"/>
        <v>24</v>
      </c>
      <c r="J93" s="13">
        <f t="shared" si="67"/>
        <v>7486</v>
      </c>
      <c r="K93" s="220">
        <f t="shared" si="67"/>
        <v>26</v>
      </c>
      <c r="L93" s="222">
        <f t="shared" si="67"/>
        <v>110</v>
      </c>
      <c r="M93" s="222">
        <f t="shared" si="67"/>
        <v>14</v>
      </c>
      <c r="N93" s="219">
        <f t="shared" si="67"/>
        <v>1515</v>
      </c>
      <c r="O93" s="220">
        <f t="shared" si="67"/>
        <v>58</v>
      </c>
      <c r="P93" s="222">
        <f t="shared" si="67"/>
        <v>16</v>
      </c>
      <c r="Q93" s="222">
        <f t="shared" si="67"/>
        <v>817</v>
      </c>
      <c r="R93" s="222">
        <f t="shared" si="67"/>
        <v>78</v>
      </c>
      <c r="S93" s="222">
        <f t="shared" si="67"/>
        <v>18</v>
      </c>
      <c r="T93" s="219">
        <f t="shared" si="67"/>
        <v>940</v>
      </c>
      <c r="U93" s="221">
        <f t="shared" si="67"/>
        <v>70</v>
      </c>
      <c r="V93" s="222">
        <f t="shared" si="67"/>
        <v>20</v>
      </c>
      <c r="W93" s="222">
        <f t="shared" si="67"/>
        <v>949</v>
      </c>
      <c r="X93" s="222">
        <f t="shared" si="67"/>
        <v>70</v>
      </c>
      <c r="Y93" s="222">
        <f t="shared" si="67"/>
        <v>20</v>
      </c>
      <c r="Z93" s="223">
        <f t="shared" si="67"/>
        <v>947</v>
      </c>
      <c r="AA93" s="220">
        <f t="shared" si="67"/>
        <v>62</v>
      </c>
      <c r="AB93" s="222">
        <f t="shared" si="67"/>
        <v>24</v>
      </c>
      <c r="AC93" s="222">
        <f t="shared" si="67"/>
        <v>710</v>
      </c>
      <c r="AD93" s="222">
        <f t="shared" si="67"/>
        <v>70</v>
      </c>
      <c r="AE93" s="222">
        <f t="shared" si="67"/>
        <v>22</v>
      </c>
      <c r="AF93" s="219">
        <f t="shared" si="67"/>
        <v>770</v>
      </c>
      <c r="AG93" s="221">
        <f t="shared" si="67"/>
        <v>74</v>
      </c>
      <c r="AH93" s="222">
        <f t="shared" si="67"/>
        <v>840</v>
      </c>
      <c r="AI93" s="222">
        <f t="shared" si="67"/>
        <v>0</v>
      </c>
      <c r="AJ93" s="222">
        <f t="shared" si="67"/>
        <v>0</v>
      </c>
      <c r="AK93" s="208">
        <f t="shared" si="67"/>
        <v>52</v>
      </c>
      <c r="AL93" s="4">
        <f t="shared" si="67"/>
        <v>0</v>
      </c>
      <c r="AM93" s="2">
        <f t="shared" si="67"/>
        <v>0</v>
      </c>
      <c r="AN93" s="3">
        <f>AN91+AN43+AN26</f>
        <v>0</v>
      </c>
      <c r="AP93" s="100"/>
    </row>
    <row r="94" spans="1:42" ht="13.5" thickBot="1">
      <c r="A94" s="456" t="s">
        <v>37</v>
      </c>
      <c r="B94" s="614" t="s">
        <v>38</v>
      </c>
      <c r="C94" s="614"/>
      <c r="D94" s="614"/>
      <c r="E94" s="614"/>
      <c r="F94" s="614"/>
      <c r="G94" s="614"/>
      <c r="H94" s="614"/>
      <c r="I94" s="614"/>
      <c r="J94" s="614"/>
      <c r="K94" s="615"/>
      <c r="L94" s="615"/>
      <c r="M94" s="615"/>
      <c r="N94" s="615"/>
      <c r="O94" s="614"/>
      <c r="P94" s="614"/>
      <c r="Q94" s="614"/>
      <c r="R94" s="614"/>
      <c r="S94" s="614"/>
      <c r="T94" s="614"/>
      <c r="U94" s="614"/>
      <c r="V94" s="614"/>
      <c r="W94" s="614"/>
      <c r="X94" s="614"/>
      <c r="Y94" s="614"/>
      <c r="Z94" s="614"/>
      <c r="AA94" s="614"/>
      <c r="AB94" s="614"/>
      <c r="AC94" s="614"/>
      <c r="AD94" s="614"/>
      <c r="AE94" s="614"/>
      <c r="AF94" s="614"/>
      <c r="AG94" s="583"/>
      <c r="AH94" s="583"/>
      <c r="AI94" s="583"/>
      <c r="AJ94" s="583"/>
      <c r="AK94" s="615"/>
      <c r="AL94" s="614"/>
      <c r="AM94" s="614"/>
      <c r="AN94" s="616"/>
      <c r="AP94" s="100"/>
    </row>
    <row r="95" spans="1:42" ht="12.75">
      <c r="A95" s="241" t="s">
        <v>136</v>
      </c>
      <c r="B95" s="340" t="s">
        <v>196</v>
      </c>
      <c r="C95" s="241">
        <v>1</v>
      </c>
      <c r="D95" s="243">
        <f>C95*36</f>
        <v>36</v>
      </c>
      <c r="E95" s="244">
        <f>SUM(F95:I95)</f>
        <v>16</v>
      </c>
      <c r="F95" s="244">
        <v>8</v>
      </c>
      <c r="G95" s="244">
        <v>8</v>
      </c>
      <c r="H95" s="244"/>
      <c r="I95" s="244"/>
      <c r="J95" s="246">
        <f>D95-E95</f>
        <v>20</v>
      </c>
      <c r="K95" s="422">
        <v>2</v>
      </c>
      <c r="L95" s="285">
        <v>14</v>
      </c>
      <c r="M95" s="295"/>
      <c r="N95" s="288">
        <v>20</v>
      </c>
      <c r="O95" s="287"/>
      <c r="P95" s="294"/>
      <c r="Q95" s="285"/>
      <c r="R95" s="285"/>
      <c r="S95" s="295"/>
      <c r="T95" s="288"/>
      <c r="U95" s="287"/>
      <c r="V95" s="294"/>
      <c r="W95" s="285"/>
      <c r="X95" s="285"/>
      <c r="Y95" s="295"/>
      <c r="Z95" s="288"/>
      <c r="AA95" s="294"/>
      <c r="AB95" s="294"/>
      <c r="AC95" s="285"/>
      <c r="AD95" s="285"/>
      <c r="AE95" s="295"/>
      <c r="AF95" s="295"/>
      <c r="AG95" s="261"/>
      <c r="AH95" s="264"/>
      <c r="AI95" s="265"/>
      <c r="AJ95" s="266"/>
      <c r="AK95" s="284">
        <v>1</v>
      </c>
      <c r="AL95" s="287"/>
      <c r="AM95" s="284"/>
      <c r="AN95" s="288">
        <v>2</v>
      </c>
      <c r="AP95" s="100"/>
    </row>
    <row r="96" spans="1:66" s="474" customFormat="1" ht="12.75">
      <c r="A96" s="316" t="s">
        <v>137</v>
      </c>
      <c r="B96" s="460" t="s">
        <v>335</v>
      </c>
      <c r="C96" s="316">
        <v>1</v>
      </c>
      <c r="D96" s="243">
        <f>C96*36</f>
        <v>36</v>
      </c>
      <c r="E96" s="244">
        <f>SUM(F96:I96)</f>
        <v>16</v>
      </c>
      <c r="F96" s="318">
        <v>8</v>
      </c>
      <c r="G96" s="318">
        <v>8</v>
      </c>
      <c r="H96" s="318"/>
      <c r="I96" s="318"/>
      <c r="J96" s="246">
        <f>D96-E96</f>
        <v>20</v>
      </c>
      <c r="K96" s="423">
        <v>2</v>
      </c>
      <c r="L96" s="344">
        <v>14</v>
      </c>
      <c r="M96" s="345"/>
      <c r="N96" s="329">
        <v>20</v>
      </c>
      <c r="O96" s="343"/>
      <c r="P96" s="327"/>
      <c r="Q96" s="344"/>
      <c r="R96" s="344"/>
      <c r="S96" s="345"/>
      <c r="T96" s="329"/>
      <c r="U96" s="343"/>
      <c r="V96" s="327"/>
      <c r="W96" s="344"/>
      <c r="X96" s="344"/>
      <c r="Y96" s="345"/>
      <c r="Z96" s="329"/>
      <c r="AA96" s="327"/>
      <c r="AB96" s="327"/>
      <c r="AC96" s="344"/>
      <c r="AD96" s="344"/>
      <c r="AE96" s="345"/>
      <c r="AF96" s="345"/>
      <c r="AG96" s="346"/>
      <c r="AH96" s="347"/>
      <c r="AI96" s="348"/>
      <c r="AJ96" s="315"/>
      <c r="AK96" s="328">
        <v>1</v>
      </c>
      <c r="AL96" s="343"/>
      <c r="AM96" s="328"/>
      <c r="AN96" s="329">
        <v>2</v>
      </c>
      <c r="AO96" s="467"/>
      <c r="AP96" s="494"/>
      <c r="AQ96" s="467"/>
      <c r="AR96" s="467"/>
      <c r="AS96" s="467"/>
      <c r="AT96" s="467"/>
      <c r="AU96" s="467"/>
      <c r="AV96" s="467"/>
      <c r="AW96" s="467"/>
      <c r="AX96" s="467"/>
      <c r="AY96" s="467"/>
      <c r="AZ96" s="467"/>
      <c r="BA96" s="467"/>
      <c r="BB96" s="467"/>
      <c r="BC96" s="467"/>
      <c r="BD96" s="467"/>
      <c r="BE96" s="467"/>
      <c r="BF96" s="467"/>
      <c r="BG96" s="467"/>
      <c r="BH96" s="467"/>
      <c r="BI96" s="467"/>
      <c r="BJ96" s="467"/>
      <c r="BK96" s="467"/>
      <c r="BL96" s="467"/>
      <c r="BM96" s="467"/>
      <c r="BN96" s="467"/>
    </row>
    <row r="97" spans="1:66" s="474" customFormat="1" ht="25.5">
      <c r="A97" s="316" t="s">
        <v>197</v>
      </c>
      <c r="B97" s="460" t="s">
        <v>336</v>
      </c>
      <c r="C97" s="316">
        <v>1</v>
      </c>
      <c r="D97" s="243">
        <f>C97*36</f>
        <v>36</v>
      </c>
      <c r="E97" s="244">
        <v>4</v>
      </c>
      <c r="F97" s="318">
        <v>4</v>
      </c>
      <c r="G97" s="318"/>
      <c r="H97" s="318"/>
      <c r="I97" s="318"/>
      <c r="J97" s="246">
        <f>D97-E97</f>
        <v>32</v>
      </c>
      <c r="K97" s="423">
        <v>2</v>
      </c>
      <c r="L97" s="344">
        <v>2</v>
      </c>
      <c r="M97" s="345"/>
      <c r="N97" s="329">
        <v>32</v>
      </c>
      <c r="O97" s="343"/>
      <c r="P97" s="327"/>
      <c r="Q97" s="344"/>
      <c r="R97" s="344"/>
      <c r="S97" s="345"/>
      <c r="T97" s="329"/>
      <c r="U97" s="343"/>
      <c r="V97" s="327"/>
      <c r="W97" s="344"/>
      <c r="X97" s="344"/>
      <c r="Y97" s="345"/>
      <c r="Z97" s="329"/>
      <c r="AA97" s="327"/>
      <c r="AB97" s="327"/>
      <c r="AC97" s="344"/>
      <c r="AD97" s="344"/>
      <c r="AE97" s="345"/>
      <c r="AF97" s="345"/>
      <c r="AG97" s="346"/>
      <c r="AH97" s="347"/>
      <c r="AI97" s="348"/>
      <c r="AJ97" s="315"/>
      <c r="AK97" s="328">
        <v>1</v>
      </c>
      <c r="AL97" s="343"/>
      <c r="AM97" s="328"/>
      <c r="AN97" s="329">
        <v>2</v>
      </c>
      <c r="AO97" s="467"/>
      <c r="AP97" s="494"/>
      <c r="AQ97" s="467"/>
      <c r="AR97" s="467"/>
      <c r="AS97" s="467"/>
      <c r="AT97" s="467"/>
      <c r="AU97" s="467"/>
      <c r="AV97" s="467"/>
      <c r="AW97" s="467"/>
      <c r="AX97" s="467"/>
      <c r="AY97" s="467"/>
      <c r="AZ97" s="467"/>
      <c r="BA97" s="467"/>
      <c r="BB97" s="467"/>
      <c r="BC97" s="467"/>
      <c r="BD97" s="467"/>
      <c r="BE97" s="467"/>
      <c r="BF97" s="467"/>
      <c r="BG97" s="467"/>
      <c r="BH97" s="467"/>
      <c r="BI97" s="467"/>
      <c r="BJ97" s="467"/>
      <c r="BK97" s="467"/>
      <c r="BL97" s="467"/>
      <c r="BM97" s="467"/>
      <c r="BN97" s="467"/>
    </row>
    <row r="98" spans="1:66" s="474" customFormat="1" ht="25.5">
      <c r="A98" s="316" t="s">
        <v>198</v>
      </c>
      <c r="B98" s="460" t="s">
        <v>337</v>
      </c>
      <c r="C98" s="316">
        <v>3</v>
      </c>
      <c r="D98" s="243">
        <f>C98*36</f>
        <v>108</v>
      </c>
      <c r="E98" s="244">
        <v>4</v>
      </c>
      <c r="F98" s="318">
        <v>4</v>
      </c>
      <c r="G98" s="318"/>
      <c r="H98" s="318"/>
      <c r="I98" s="318"/>
      <c r="J98" s="246">
        <f>D98-E98</f>
        <v>104</v>
      </c>
      <c r="K98" s="423"/>
      <c r="L98" s="344"/>
      <c r="M98" s="345">
        <v>2</v>
      </c>
      <c r="N98" s="329"/>
      <c r="O98" s="343">
        <v>2</v>
      </c>
      <c r="P98" s="327"/>
      <c r="Q98" s="344">
        <v>104</v>
      </c>
      <c r="R98" s="344"/>
      <c r="S98" s="345"/>
      <c r="T98" s="329"/>
      <c r="U98" s="343"/>
      <c r="V98" s="327"/>
      <c r="W98" s="344"/>
      <c r="X98" s="344"/>
      <c r="Y98" s="345"/>
      <c r="Z98" s="329"/>
      <c r="AA98" s="327"/>
      <c r="AB98" s="327"/>
      <c r="AC98" s="344"/>
      <c r="AD98" s="344"/>
      <c r="AE98" s="345"/>
      <c r="AF98" s="345"/>
      <c r="AG98" s="346"/>
      <c r="AH98" s="347"/>
      <c r="AI98" s="348"/>
      <c r="AJ98" s="315"/>
      <c r="AK98" s="328">
        <v>1</v>
      </c>
      <c r="AL98" s="343"/>
      <c r="AM98" s="328"/>
      <c r="AN98" s="329">
        <v>3</v>
      </c>
      <c r="AO98" s="467"/>
      <c r="AP98" s="494"/>
      <c r="AQ98" s="467"/>
      <c r="AR98" s="467"/>
      <c r="AS98" s="467"/>
      <c r="AT98" s="467"/>
      <c r="AU98" s="467"/>
      <c r="AV98" s="467"/>
      <c r="AW98" s="467"/>
      <c r="AX98" s="467"/>
      <c r="AY98" s="467"/>
      <c r="AZ98" s="467"/>
      <c r="BA98" s="467"/>
      <c r="BB98" s="467"/>
      <c r="BC98" s="467"/>
      <c r="BD98" s="467"/>
      <c r="BE98" s="467"/>
      <c r="BF98" s="467"/>
      <c r="BG98" s="467"/>
      <c r="BH98" s="467"/>
      <c r="BI98" s="467"/>
      <c r="BJ98" s="467"/>
      <c r="BK98" s="467"/>
      <c r="BL98" s="467"/>
      <c r="BM98" s="467"/>
      <c r="BN98" s="467"/>
    </row>
    <row r="99" spans="1:66" s="474" customFormat="1" ht="39" thickBot="1">
      <c r="A99" s="316" t="s">
        <v>199</v>
      </c>
      <c r="B99" s="460" t="s">
        <v>338</v>
      </c>
      <c r="C99" s="316">
        <v>2</v>
      </c>
      <c r="D99" s="243">
        <f>C99*36</f>
        <v>72</v>
      </c>
      <c r="E99" s="244">
        <v>4</v>
      </c>
      <c r="F99" s="318">
        <v>4</v>
      </c>
      <c r="G99" s="318"/>
      <c r="H99" s="318"/>
      <c r="I99" s="318"/>
      <c r="J99" s="246">
        <f>D99-E99</f>
        <v>68</v>
      </c>
      <c r="K99" s="423"/>
      <c r="L99" s="344"/>
      <c r="M99" s="345"/>
      <c r="N99" s="329"/>
      <c r="O99" s="343"/>
      <c r="P99" s="327"/>
      <c r="Q99" s="344"/>
      <c r="R99" s="344"/>
      <c r="S99" s="345"/>
      <c r="T99" s="329"/>
      <c r="U99" s="382"/>
      <c r="V99" s="383"/>
      <c r="W99" s="383"/>
      <c r="X99" s="344"/>
      <c r="Y99" s="345"/>
      <c r="Z99" s="329"/>
      <c r="AA99" s="327"/>
      <c r="AB99" s="327">
        <v>2</v>
      </c>
      <c r="AC99" s="344"/>
      <c r="AD99" s="344">
        <v>2</v>
      </c>
      <c r="AE99" s="345"/>
      <c r="AF99" s="345">
        <v>68</v>
      </c>
      <c r="AG99" s="349"/>
      <c r="AH99" s="350"/>
      <c r="AI99" s="351"/>
      <c r="AJ99" s="357"/>
      <c r="AK99" s="328">
        <v>1</v>
      </c>
      <c r="AL99" s="343"/>
      <c r="AM99" s="328"/>
      <c r="AN99" s="329">
        <v>8</v>
      </c>
      <c r="AO99" s="467"/>
      <c r="AP99" s="494"/>
      <c r="AQ99" s="467"/>
      <c r="AR99" s="467"/>
      <c r="AS99" s="467"/>
      <c r="AT99" s="467"/>
      <c r="AU99" s="467"/>
      <c r="AV99" s="467"/>
      <c r="AW99" s="467"/>
      <c r="AX99" s="467"/>
      <c r="AY99" s="467"/>
      <c r="AZ99" s="467"/>
      <c r="BA99" s="467"/>
      <c r="BB99" s="467"/>
      <c r="BC99" s="467"/>
      <c r="BD99" s="467"/>
      <c r="BE99" s="467"/>
      <c r="BF99" s="467"/>
      <c r="BG99" s="467"/>
      <c r="BH99" s="467"/>
      <c r="BI99" s="467"/>
      <c r="BJ99" s="467"/>
      <c r="BK99" s="467"/>
      <c r="BL99" s="467"/>
      <c r="BM99" s="467"/>
      <c r="BN99" s="467"/>
    </row>
    <row r="100" spans="1:42" ht="13.5" thickBot="1">
      <c r="A100" s="612" t="s">
        <v>40</v>
      </c>
      <c r="B100" s="613"/>
      <c r="C100" s="12">
        <f aca="true" t="shared" si="68" ref="C100:J100">SUM(C95:C99)</f>
        <v>8</v>
      </c>
      <c r="D100" s="2">
        <f t="shared" si="68"/>
        <v>288</v>
      </c>
      <c r="E100" s="2">
        <f t="shared" si="68"/>
        <v>44</v>
      </c>
      <c r="F100" s="2">
        <f t="shared" si="68"/>
        <v>28</v>
      </c>
      <c r="G100" s="2">
        <f t="shared" si="68"/>
        <v>16</v>
      </c>
      <c r="H100" s="2">
        <f>SUM(H95:H99)</f>
        <v>0</v>
      </c>
      <c r="I100" s="2">
        <f>SUM(I95:I99)</f>
        <v>0</v>
      </c>
      <c r="J100" s="3">
        <f t="shared" si="68"/>
        <v>244</v>
      </c>
      <c r="K100" s="1">
        <f aca="true" t="shared" si="69" ref="K100:AJ100">SUM(K95:K99)</f>
        <v>6</v>
      </c>
      <c r="L100" s="2">
        <f t="shared" si="69"/>
        <v>30</v>
      </c>
      <c r="M100" s="2">
        <f t="shared" si="69"/>
        <v>2</v>
      </c>
      <c r="N100" s="3">
        <f t="shared" si="69"/>
        <v>72</v>
      </c>
      <c r="O100" s="1">
        <f t="shared" si="69"/>
        <v>2</v>
      </c>
      <c r="P100" s="2">
        <f t="shared" si="69"/>
        <v>0</v>
      </c>
      <c r="Q100" s="2">
        <f t="shared" si="69"/>
        <v>104</v>
      </c>
      <c r="R100" s="2">
        <f t="shared" si="69"/>
        <v>0</v>
      </c>
      <c r="S100" s="4">
        <f t="shared" si="69"/>
        <v>0</v>
      </c>
      <c r="T100" s="3">
        <f t="shared" si="69"/>
        <v>0</v>
      </c>
      <c r="U100" s="4">
        <f t="shared" si="69"/>
        <v>0</v>
      </c>
      <c r="V100" s="2">
        <f t="shared" si="69"/>
        <v>0</v>
      </c>
      <c r="W100" s="2">
        <f t="shared" si="69"/>
        <v>0</v>
      </c>
      <c r="X100" s="2">
        <f t="shared" si="69"/>
        <v>0</v>
      </c>
      <c r="Y100" s="2">
        <f t="shared" si="69"/>
        <v>0</v>
      </c>
      <c r="Z100" s="13">
        <f t="shared" si="69"/>
        <v>0</v>
      </c>
      <c r="AA100" s="1">
        <f t="shared" si="69"/>
        <v>0</v>
      </c>
      <c r="AB100" s="2">
        <f t="shared" si="69"/>
        <v>2</v>
      </c>
      <c r="AC100" s="2">
        <f t="shared" si="69"/>
        <v>0</v>
      </c>
      <c r="AD100" s="2">
        <f t="shared" si="69"/>
        <v>2</v>
      </c>
      <c r="AE100" s="2">
        <f t="shared" si="69"/>
        <v>0</v>
      </c>
      <c r="AF100" s="3">
        <f t="shared" si="69"/>
        <v>68</v>
      </c>
      <c r="AG100" s="2">
        <f t="shared" si="69"/>
        <v>0</v>
      </c>
      <c r="AH100" s="2">
        <f t="shared" si="69"/>
        <v>0</v>
      </c>
      <c r="AI100" s="2">
        <f t="shared" si="69"/>
        <v>0</v>
      </c>
      <c r="AJ100" s="13">
        <f t="shared" si="69"/>
        <v>0</v>
      </c>
      <c r="AK100" s="208"/>
      <c r="AL100" s="1"/>
      <c r="AM100" s="114"/>
      <c r="AN100" s="3"/>
      <c r="AP100" s="100"/>
    </row>
    <row r="101" spans="1:42" ht="13.5" thickBot="1">
      <c r="A101" s="495" t="s">
        <v>43</v>
      </c>
      <c r="B101" s="582" t="s">
        <v>41</v>
      </c>
      <c r="C101" s="582"/>
      <c r="D101" s="582"/>
      <c r="E101" s="582"/>
      <c r="F101" s="582"/>
      <c r="G101" s="582"/>
      <c r="H101" s="582"/>
      <c r="I101" s="582"/>
      <c r="J101" s="582"/>
      <c r="K101" s="582"/>
      <c r="L101" s="582"/>
      <c r="M101" s="582"/>
      <c r="N101" s="582"/>
      <c r="O101" s="582"/>
      <c r="P101" s="582"/>
      <c r="Q101" s="582"/>
      <c r="R101" s="582"/>
      <c r="S101" s="582"/>
      <c r="T101" s="582"/>
      <c r="U101" s="582"/>
      <c r="V101" s="582"/>
      <c r="W101" s="582"/>
      <c r="X101" s="582"/>
      <c r="Y101" s="582"/>
      <c r="Z101" s="582"/>
      <c r="AA101" s="582"/>
      <c r="AB101" s="582"/>
      <c r="AC101" s="582"/>
      <c r="AD101" s="582"/>
      <c r="AE101" s="582"/>
      <c r="AF101" s="582"/>
      <c r="AG101" s="583"/>
      <c r="AH101" s="583"/>
      <c r="AI101" s="583"/>
      <c r="AJ101" s="583"/>
      <c r="AK101" s="582"/>
      <c r="AL101" s="582"/>
      <c r="AM101" s="582"/>
      <c r="AN101" s="584"/>
      <c r="AP101" s="100"/>
    </row>
    <row r="102" spans="1:42" ht="25.5">
      <c r="A102" s="257" t="s">
        <v>158</v>
      </c>
      <c r="B102" s="283" t="s">
        <v>108</v>
      </c>
      <c r="C102" s="257">
        <v>3</v>
      </c>
      <c r="D102" s="258">
        <f>C102*36</f>
        <v>108</v>
      </c>
      <c r="E102" s="259">
        <v>12</v>
      </c>
      <c r="F102" s="259">
        <v>12</v>
      </c>
      <c r="G102" s="259"/>
      <c r="H102" s="259"/>
      <c r="I102" s="259"/>
      <c r="J102" s="424">
        <f>D102-E102</f>
        <v>96</v>
      </c>
      <c r="K102" s="258"/>
      <c r="L102" s="264"/>
      <c r="M102" s="265"/>
      <c r="N102" s="265"/>
      <c r="O102" s="261"/>
      <c r="P102" s="263"/>
      <c r="Q102" s="264"/>
      <c r="R102" s="264"/>
      <c r="S102" s="265"/>
      <c r="T102" s="266"/>
      <c r="U102" s="263"/>
      <c r="V102" s="263"/>
      <c r="W102" s="264"/>
      <c r="X102" s="264"/>
      <c r="Y102" s="265"/>
      <c r="Z102" s="265"/>
      <c r="AA102" s="261"/>
      <c r="AB102" s="263"/>
      <c r="AC102" s="264"/>
      <c r="AD102" s="264"/>
      <c r="AE102" s="265"/>
      <c r="AF102" s="265"/>
      <c r="AG102" s="261"/>
      <c r="AH102" s="264"/>
      <c r="AI102" s="265">
        <v>12</v>
      </c>
      <c r="AJ102" s="266">
        <v>96</v>
      </c>
      <c r="AK102" s="425"/>
      <c r="AL102" s="263">
        <v>8</v>
      </c>
      <c r="AM102" s="267"/>
      <c r="AN102" s="266"/>
      <c r="AP102" s="100"/>
    </row>
    <row r="103" spans="1:42" ht="26.25" thickBot="1">
      <c r="A103" s="426" t="s">
        <v>159</v>
      </c>
      <c r="B103" s="427" t="s">
        <v>109</v>
      </c>
      <c r="C103" s="426">
        <v>9</v>
      </c>
      <c r="D103" s="274">
        <f>C103*36</f>
        <v>324</v>
      </c>
      <c r="E103" s="380"/>
      <c r="F103" s="380"/>
      <c r="G103" s="380"/>
      <c r="H103" s="380"/>
      <c r="I103" s="380"/>
      <c r="J103" s="381">
        <f>D103-E103</f>
        <v>324</v>
      </c>
      <c r="K103" s="378"/>
      <c r="L103" s="428"/>
      <c r="M103" s="429"/>
      <c r="N103" s="429"/>
      <c r="O103" s="430"/>
      <c r="P103" s="431"/>
      <c r="Q103" s="428"/>
      <c r="R103" s="428"/>
      <c r="S103" s="429"/>
      <c r="T103" s="432"/>
      <c r="U103" s="431"/>
      <c r="V103" s="431"/>
      <c r="W103" s="428"/>
      <c r="X103" s="428"/>
      <c r="Y103" s="429"/>
      <c r="Z103" s="429"/>
      <c r="AA103" s="430"/>
      <c r="AB103" s="431"/>
      <c r="AC103" s="428"/>
      <c r="AD103" s="428"/>
      <c r="AE103" s="429"/>
      <c r="AF103" s="429"/>
      <c r="AG103" s="255"/>
      <c r="AH103" s="253"/>
      <c r="AI103" s="282"/>
      <c r="AJ103" s="256">
        <v>324</v>
      </c>
      <c r="AK103" s="433"/>
      <c r="AL103" s="431" t="s">
        <v>92</v>
      </c>
      <c r="AM103" s="434"/>
      <c r="AN103" s="432"/>
      <c r="AP103" s="100"/>
    </row>
    <row r="104" spans="1:40" ht="13.5" thickBot="1">
      <c r="A104" s="604" t="s">
        <v>42</v>
      </c>
      <c r="B104" s="605"/>
      <c r="C104" s="93">
        <f aca="true" t="shared" si="70" ref="C104:J104">SUM(C102:C103)</f>
        <v>12</v>
      </c>
      <c r="D104" s="91">
        <f t="shared" si="70"/>
        <v>432</v>
      </c>
      <c r="E104" s="91">
        <f t="shared" si="70"/>
        <v>12</v>
      </c>
      <c r="F104" s="91">
        <f t="shared" si="70"/>
        <v>12</v>
      </c>
      <c r="G104" s="91">
        <f>SUM(G102:G103)</f>
        <v>0</v>
      </c>
      <c r="H104" s="91">
        <f>SUM(H102:H103)</f>
        <v>0</v>
      </c>
      <c r="I104" s="91">
        <f>SUM(I102:I103)</f>
        <v>0</v>
      </c>
      <c r="J104" s="92">
        <f t="shared" si="70"/>
        <v>420</v>
      </c>
      <c r="K104" s="215"/>
      <c r="L104" s="216"/>
      <c r="M104" s="214"/>
      <c r="N104" s="217"/>
      <c r="O104" s="218"/>
      <c r="P104" s="215"/>
      <c r="Q104" s="216"/>
      <c r="R104" s="216"/>
      <c r="S104" s="214"/>
      <c r="T104" s="217"/>
      <c r="U104" s="93"/>
      <c r="V104" s="94"/>
      <c r="W104" s="91"/>
      <c r="X104" s="91"/>
      <c r="Y104" s="198"/>
      <c r="Z104" s="92"/>
      <c r="AA104" s="94"/>
      <c r="AB104" s="94"/>
      <c r="AC104" s="91"/>
      <c r="AD104" s="91"/>
      <c r="AE104" s="91"/>
      <c r="AF104" s="198"/>
      <c r="AG104" s="1"/>
      <c r="AH104" s="2"/>
      <c r="AI104" s="2">
        <f>SUM(AI102:AI103)</f>
        <v>12</v>
      </c>
      <c r="AJ104" s="228">
        <f>SUM(AJ102:AJ103)</f>
        <v>420</v>
      </c>
      <c r="AK104" s="199"/>
      <c r="AL104" s="94"/>
      <c r="AM104" s="115"/>
      <c r="AN104" s="92"/>
    </row>
    <row r="105" spans="1:50" ht="13.5" thickBot="1">
      <c r="A105" s="656" t="s">
        <v>44</v>
      </c>
      <c r="B105" s="657"/>
      <c r="C105" s="124">
        <f aca="true" t="shared" si="71" ref="C105:J105">C104+C100+C92+C91++C43+C26</f>
        <v>240</v>
      </c>
      <c r="D105" s="14">
        <f t="shared" si="71"/>
        <v>8968</v>
      </c>
      <c r="E105" s="14">
        <f t="shared" si="71"/>
        <v>818</v>
      </c>
      <c r="F105" s="14">
        <f t="shared" si="71"/>
        <v>408</v>
      </c>
      <c r="G105" s="14">
        <f t="shared" si="71"/>
        <v>342</v>
      </c>
      <c r="H105" s="14">
        <f t="shared" si="71"/>
        <v>44</v>
      </c>
      <c r="I105" s="14">
        <f t="shared" si="71"/>
        <v>24</v>
      </c>
      <c r="J105" s="122">
        <f t="shared" si="71"/>
        <v>8150</v>
      </c>
      <c r="K105" s="220">
        <f>K104+K100+K93</f>
        <v>32</v>
      </c>
      <c r="L105" s="222">
        <f aca="true" t="shared" si="72" ref="L105:AF105">L104+L100+L93</f>
        <v>140</v>
      </c>
      <c r="M105" s="222">
        <f t="shared" si="72"/>
        <v>16</v>
      </c>
      <c r="N105" s="219">
        <f t="shared" si="72"/>
        <v>1587</v>
      </c>
      <c r="O105" s="220">
        <f t="shared" si="72"/>
        <v>60</v>
      </c>
      <c r="P105" s="222">
        <f t="shared" si="72"/>
        <v>16</v>
      </c>
      <c r="Q105" s="222">
        <f t="shared" si="72"/>
        <v>921</v>
      </c>
      <c r="R105" s="222">
        <f t="shared" si="72"/>
        <v>78</v>
      </c>
      <c r="S105" s="222">
        <f t="shared" si="72"/>
        <v>18</v>
      </c>
      <c r="T105" s="219">
        <f t="shared" si="72"/>
        <v>940</v>
      </c>
      <c r="U105" s="221">
        <f t="shared" si="72"/>
        <v>70</v>
      </c>
      <c r="V105" s="222">
        <f t="shared" si="72"/>
        <v>20</v>
      </c>
      <c r="W105" s="222">
        <f t="shared" si="72"/>
        <v>949</v>
      </c>
      <c r="X105" s="222">
        <f t="shared" si="72"/>
        <v>70</v>
      </c>
      <c r="Y105" s="222">
        <f t="shared" si="72"/>
        <v>20</v>
      </c>
      <c r="Z105" s="223">
        <f t="shared" si="72"/>
        <v>947</v>
      </c>
      <c r="AA105" s="220">
        <f t="shared" si="72"/>
        <v>62</v>
      </c>
      <c r="AB105" s="222">
        <f t="shared" si="72"/>
        <v>26</v>
      </c>
      <c r="AC105" s="222">
        <f t="shared" si="72"/>
        <v>710</v>
      </c>
      <c r="AD105" s="222">
        <f t="shared" si="72"/>
        <v>72</v>
      </c>
      <c r="AE105" s="222">
        <f t="shared" si="72"/>
        <v>22</v>
      </c>
      <c r="AF105" s="219">
        <f t="shared" si="72"/>
        <v>838</v>
      </c>
      <c r="AG105" s="222">
        <f>AG104+AG100+AG93</f>
        <v>74</v>
      </c>
      <c r="AH105" s="222">
        <f>AH104+AH100+AH93</f>
        <v>840</v>
      </c>
      <c r="AI105" s="222">
        <f>AI104+AI100+AI93</f>
        <v>12</v>
      </c>
      <c r="AJ105" s="222">
        <f>AJ104+AJ100+AJ93</f>
        <v>420</v>
      </c>
      <c r="AK105" s="224"/>
      <c r="AL105" s="201">
        <f>AL93</f>
        <v>0</v>
      </c>
      <c r="AM105" s="123">
        <f>AM93</f>
        <v>0</v>
      </c>
      <c r="AN105" s="122">
        <f>AN93</f>
        <v>0</v>
      </c>
      <c r="AP105" s="496">
        <f aca="true" t="shared" si="73" ref="AP105:AX105">SUM(AP7:AP90)</f>
        <v>0</v>
      </c>
      <c r="AQ105" s="496">
        <f t="shared" si="73"/>
        <v>42.25</v>
      </c>
      <c r="AR105" s="496">
        <f t="shared" si="73"/>
        <v>22.88888888888889</v>
      </c>
      <c r="AS105" s="496">
        <f t="shared" si="73"/>
        <v>26.916666666666664</v>
      </c>
      <c r="AT105" s="496">
        <f t="shared" si="73"/>
        <v>27</v>
      </c>
      <c r="AU105" s="496">
        <f t="shared" si="73"/>
        <v>22</v>
      </c>
      <c r="AV105" s="496">
        <f t="shared" si="73"/>
        <v>22</v>
      </c>
      <c r="AW105" s="496">
        <f t="shared" si="73"/>
        <v>24</v>
      </c>
      <c r="AX105" s="496">
        <f t="shared" si="73"/>
        <v>26</v>
      </c>
    </row>
    <row r="106" spans="1:40" ht="12.75">
      <c r="A106" s="497"/>
      <c r="B106" s="498" t="s">
        <v>192</v>
      </c>
      <c r="C106" s="499"/>
      <c r="D106" s="500">
        <v>30</v>
      </c>
      <c r="E106" s="501"/>
      <c r="F106" s="501"/>
      <c r="G106" s="501"/>
      <c r="H106" s="501"/>
      <c r="I106" s="501"/>
      <c r="J106" s="502"/>
      <c r="K106" s="589"/>
      <c r="L106" s="630"/>
      <c r="M106" s="630"/>
      <c r="N106" s="611"/>
      <c r="O106" s="659"/>
      <c r="P106" s="660"/>
      <c r="Q106" s="661"/>
      <c r="R106" s="662"/>
      <c r="S106" s="660"/>
      <c r="T106" s="663"/>
      <c r="U106" s="590"/>
      <c r="V106" s="590"/>
      <c r="W106" s="651"/>
      <c r="X106" s="651"/>
      <c r="Y106" s="610"/>
      <c r="Z106" s="610"/>
      <c r="AA106" s="653"/>
      <c r="AB106" s="590"/>
      <c r="AC106" s="651"/>
      <c r="AD106" s="651"/>
      <c r="AE106" s="610"/>
      <c r="AF106" s="610"/>
      <c r="AG106" s="589"/>
      <c r="AH106" s="590"/>
      <c r="AI106" s="610"/>
      <c r="AJ106" s="611"/>
      <c r="AK106" s="503"/>
      <c r="AL106" s="504"/>
      <c r="AM106" s="501"/>
      <c r="AN106" s="502"/>
    </row>
    <row r="107" spans="1:40" ht="12.75">
      <c r="A107" s="505"/>
      <c r="B107" s="506" t="s">
        <v>193</v>
      </c>
      <c r="C107" s="507"/>
      <c r="D107" s="508">
        <v>19</v>
      </c>
      <c r="E107" s="509"/>
      <c r="F107" s="509"/>
      <c r="G107" s="509"/>
      <c r="H107" s="509"/>
      <c r="I107" s="509"/>
      <c r="J107" s="510"/>
      <c r="K107" s="591"/>
      <c r="L107" s="628"/>
      <c r="M107" s="628"/>
      <c r="N107" s="586"/>
      <c r="O107" s="591"/>
      <c r="P107" s="628"/>
      <c r="Q107" s="592"/>
      <c r="R107" s="585"/>
      <c r="S107" s="628"/>
      <c r="T107" s="586"/>
      <c r="U107" s="632"/>
      <c r="V107" s="628"/>
      <c r="W107" s="585"/>
      <c r="X107" s="631"/>
      <c r="Y107" s="585"/>
      <c r="Z107" s="652"/>
      <c r="AA107" s="632"/>
      <c r="AB107" s="628"/>
      <c r="AC107" s="585"/>
      <c r="AD107" s="631"/>
      <c r="AE107" s="585"/>
      <c r="AF107" s="585"/>
      <c r="AG107" s="591"/>
      <c r="AH107" s="592"/>
      <c r="AI107" s="585"/>
      <c r="AJ107" s="586"/>
      <c r="AK107" s="511"/>
      <c r="AL107" s="512"/>
      <c r="AM107" s="509"/>
      <c r="AN107" s="510"/>
    </row>
    <row r="108" spans="1:40" ht="12.75">
      <c r="A108" s="505"/>
      <c r="B108" s="506" t="s">
        <v>194</v>
      </c>
      <c r="C108" s="507"/>
      <c r="D108" s="508">
        <v>12</v>
      </c>
      <c r="E108" s="509"/>
      <c r="F108" s="509"/>
      <c r="G108" s="509"/>
      <c r="H108" s="509"/>
      <c r="I108" s="509"/>
      <c r="J108" s="510"/>
      <c r="K108" s="591"/>
      <c r="L108" s="628"/>
      <c r="M108" s="628"/>
      <c r="N108" s="586"/>
      <c r="O108" s="593"/>
      <c r="P108" s="594"/>
      <c r="Q108" s="592"/>
      <c r="R108" s="655"/>
      <c r="S108" s="594"/>
      <c r="T108" s="586"/>
      <c r="U108" s="658"/>
      <c r="V108" s="658"/>
      <c r="W108" s="631"/>
      <c r="X108" s="654"/>
      <c r="Y108" s="655"/>
      <c r="Z108" s="585"/>
      <c r="AA108" s="632"/>
      <c r="AB108" s="592"/>
      <c r="AC108" s="631"/>
      <c r="AD108" s="631"/>
      <c r="AE108" s="585"/>
      <c r="AF108" s="585"/>
      <c r="AG108" s="591"/>
      <c r="AH108" s="592"/>
      <c r="AI108" s="585"/>
      <c r="AJ108" s="586"/>
      <c r="AK108" s="511"/>
      <c r="AL108" s="512"/>
      <c r="AM108" s="509"/>
      <c r="AN108" s="510"/>
    </row>
    <row r="109" spans="1:40" ht="12.75">
      <c r="A109" s="505"/>
      <c r="B109" s="506" t="s">
        <v>195</v>
      </c>
      <c r="C109" s="507"/>
      <c r="D109" s="508">
        <f>K109+L109+O109+R109+U109+X109+AA109+AD109</f>
        <v>0</v>
      </c>
      <c r="E109" s="509"/>
      <c r="F109" s="509"/>
      <c r="G109" s="509"/>
      <c r="H109" s="509"/>
      <c r="I109" s="509"/>
      <c r="J109" s="510"/>
      <c r="K109" s="591"/>
      <c r="L109" s="628"/>
      <c r="M109" s="628"/>
      <c r="N109" s="586"/>
      <c r="O109" s="632"/>
      <c r="P109" s="592"/>
      <c r="Q109" s="631"/>
      <c r="R109" s="631"/>
      <c r="S109" s="585"/>
      <c r="T109" s="652"/>
      <c r="U109" s="592"/>
      <c r="V109" s="592"/>
      <c r="W109" s="631"/>
      <c r="X109" s="631"/>
      <c r="Y109" s="585"/>
      <c r="Z109" s="585"/>
      <c r="AA109" s="632"/>
      <c r="AB109" s="592"/>
      <c r="AC109" s="631"/>
      <c r="AD109" s="631"/>
      <c r="AE109" s="585"/>
      <c r="AF109" s="585"/>
      <c r="AG109" s="591"/>
      <c r="AH109" s="592"/>
      <c r="AI109" s="585"/>
      <c r="AJ109" s="586"/>
      <c r="AK109" s="511"/>
      <c r="AL109" s="512"/>
      <c r="AM109" s="509"/>
      <c r="AN109" s="510"/>
    </row>
    <row r="110" spans="1:40" ht="13.5" thickBot="1">
      <c r="A110" s="516"/>
      <c r="B110" s="517" t="s">
        <v>200</v>
      </c>
      <c r="C110" s="518"/>
      <c r="D110" s="519">
        <f>K110+L110+O110+R110+U110+X110+AA110+AD110</f>
        <v>0</v>
      </c>
      <c r="E110" s="520"/>
      <c r="F110" s="520"/>
      <c r="G110" s="520"/>
      <c r="H110" s="520"/>
      <c r="I110" s="520"/>
      <c r="J110" s="521"/>
      <c r="K110" s="608"/>
      <c r="L110" s="629"/>
      <c r="M110" s="629"/>
      <c r="N110" s="588"/>
      <c r="O110" s="578"/>
      <c r="P110" s="579"/>
      <c r="Q110" s="580"/>
      <c r="R110" s="580"/>
      <c r="S110" s="581"/>
      <c r="T110" s="617"/>
      <c r="U110" s="579"/>
      <c r="V110" s="579"/>
      <c r="W110" s="580"/>
      <c r="X110" s="580"/>
      <c r="Y110" s="581"/>
      <c r="Z110" s="581"/>
      <c r="AA110" s="578"/>
      <c r="AB110" s="579"/>
      <c r="AC110" s="580"/>
      <c r="AD110" s="580"/>
      <c r="AE110" s="581"/>
      <c r="AF110" s="581"/>
      <c r="AG110" s="608"/>
      <c r="AH110" s="609"/>
      <c r="AI110" s="587"/>
      <c r="AJ110" s="588"/>
      <c r="AK110" s="522"/>
      <c r="AL110" s="523"/>
      <c r="AM110" s="520"/>
      <c r="AN110" s="521"/>
    </row>
    <row r="111" spans="1:66" s="474" customFormat="1" ht="12.75">
      <c r="A111" s="524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467"/>
      <c r="R111" s="467"/>
      <c r="S111" s="467"/>
      <c r="T111" s="467"/>
      <c r="U111" s="467"/>
      <c r="V111" s="467"/>
      <c r="W111" s="467"/>
      <c r="X111" s="467"/>
      <c r="Y111" s="467"/>
      <c r="Z111" s="467"/>
      <c r="AA111" s="467"/>
      <c r="AB111" s="467"/>
      <c r="AC111" s="467"/>
      <c r="AD111" s="467"/>
      <c r="AE111" s="467"/>
      <c r="AF111" s="467"/>
      <c r="AG111" s="467"/>
      <c r="AH111" s="467"/>
      <c r="AI111" s="467"/>
      <c r="AJ111" s="467"/>
      <c r="AK111" s="467"/>
      <c r="AL111" s="467"/>
      <c r="AM111" s="467"/>
      <c r="AN111" s="467"/>
      <c r="AO111" s="467"/>
      <c r="AP111" s="467"/>
      <c r="AQ111" s="467"/>
      <c r="AR111" s="467"/>
      <c r="AS111" s="467"/>
      <c r="AT111" s="467"/>
      <c r="AU111" s="467"/>
      <c r="AV111" s="467"/>
      <c r="AW111" s="467"/>
      <c r="AX111" s="467"/>
      <c r="AY111" s="467"/>
      <c r="AZ111" s="467"/>
      <c r="BA111" s="467"/>
      <c r="BB111" s="467"/>
      <c r="BC111" s="467"/>
      <c r="BD111" s="467"/>
      <c r="BE111" s="467"/>
      <c r="BF111" s="467"/>
      <c r="BG111" s="467"/>
      <c r="BH111" s="467"/>
      <c r="BI111" s="467"/>
      <c r="BJ111" s="467"/>
      <c r="BK111" s="467"/>
      <c r="BL111" s="467"/>
      <c r="BM111" s="467"/>
      <c r="BN111" s="467"/>
    </row>
    <row r="112" spans="1:66" s="474" customFormat="1" ht="12.75">
      <c r="A112" s="524"/>
      <c r="B112" s="525" t="s">
        <v>239</v>
      </c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467"/>
      <c r="R112" s="467"/>
      <c r="S112" s="467"/>
      <c r="T112" s="467"/>
      <c r="U112" s="467"/>
      <c r="V112" s="467"/>
      <c r="W112" s="467"/>
      <c r="X112" s="467"/>
      <c r="Y112" s="467"/>
      <c r="Z112" s="467"/>
      <c r="AA112" s="467"/>
      <c r="AB112" s="467"/>
      <c r="AC112" s="467"/>
      <c r="AD112" s="467"/>
      <c r="AE112" s="467"/>
      <c r="AF112" s="467"/>
      <c r="AG112" s="467"/>
      <c r="AH112" s="467"/>
      <c r="AI112" s="467"/>
      <c r="AJ112" s="467"/>
      <c r="AK112" s="467"/>
      <c r="AL112" s="467"/>
      <c r="AM112" s="467"/>
      <c r="AN112" s="467"/>
      <c r="AO112" s="467"/>
      <c r="AP112" s="467"/>
      <c r="AQ112" s="467"/>
      <c r="AR112" s="467"/>
      <c r="AS112" s="467"/>
      <c r="AT112" s="467"/>
      <c r="AU112" s="467"/>
      <c r="AV112" s="467"/>
      <c r="AW112" s="467"/>
      <c r="AX112" s="467"/>
      <c r="AY112" s="467"/>
      <c r="AZ112" s="467"/>
      <c r="BA112" s="467"/>
      <c r="BB112" s="467"/>
      <c r="BC112" s="467"/>
      <c r="BD112" s="467"/>
      <c r="BE112" s="467"/>
      <c r="BF112" s="467"/>
      <c r="BG112" s="467"/>
      <c r="BH112" s="467"/>
      <c r="BI112" s="467"/>
      <c r="BJ112" s="467"/>
      <c r="BK112" s="467"/>
      <c r="BL112" s="467"/>
      <c r="BM112" s="467"/>
      <c r="BN112" s="467"/>
    </row>
    <row r="113" spans="1:66" s="474" customFormat="1" ht="12.75">
      <c r="A113" s="524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467"/>
      <c r="R113" s="467"/>
      <c r="S113" s="467"/>
      <c r="T113" s="467"/>
      <c r="U113" s="467"/>
      <c r="V113" s="467"/>
      <c r="W113" s="467"/>
      <c r="X113" s="467"/>
      <c r="Y113" s="467"/>
      <c r="Z113" s="467"/>
      <c r="AA113" s="467"/>
      <c r="AB113" s="467"/>
      <c r="AC113" s="467"/>
      <c r="AD113" s="467"/>
      <c r="AE113" s="467"/>
      <c r="AF113" s="467"/>
      <c r="AG113" s="467"/>
      <c r="AH113" s="467"/>
      <c r="AI113" s="467"/>
      <c r="AJ113" s="467"/>
      <c r="AK113" s="467"/>
      <c r="AL113" s="467"/>
      <c r="AM113" s="467"/>
      <c r="AN113" s="467"/>
      <c r="AO113" s="467"/>
      <c r="AP113" s="467"/>
      <c r="AQ113" s="467"/>
      <c r="AR113" s="467"/>
      <c r="AS113" s="467"/>
      <c r="AT113" s="467"/>
      <c r="AU113" s="467"/>
      <c r="AV113" s="467"/>
      <c r="AW113" s="467"/>
      <c r="AX113" s="467"/>
      <c r="AY113" s="467"/>
      <c r="AZ113" s="467"/>
      <c r="BA113" s="467"/>
      <c r="BB113" s="467"/>
      <c r="BC113" s="467"/>
      <c r="BD113" s="467"/>
      <c r="BE113" s="467"/>
      <c r="BF113" s="467"/>
      <c r="BG113" s="467"/>
      <c r="BH113" s="467"/>
      <c r="BI113" s="467"/>
      <c r="BJ113" s="467"/>
      <c r="BK113" s="467"/>
      <c r="BL113" s="467"/>
      <c r="BM113" s="467"/>
      <c r="BN113" s="467"/>
    </row>
    <row r="114" spans="1:66" s="474" customFormat="1" ht="12.75">
      <c r="A114" s="143"/>
      <c r="B114" s="139" t="s">
        <v>221</v>
      </c>
      <c r="C114" s="140"/>
      <c r="D114" s="140"/>
      <c r="E114" s="140"/>
      <c r="F114" s="140"/>
      <c r="G114" s="140"/>
      <c r="H114" s="140"/>
      <c r="I114" s="140"/>
      <c r="J114" s="140"/>
      <c r="K114" s="526"/>
      <c r="L114" s="143"/>
      <c r="M114" s="143"/>
      <c r="N114" s="143"/>
      <c r="O114" s="139" t="s">
        <v>222</v>
      </c>
      <c r="P114" s="139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527"/>
      <c r="AG114" s="527"/>
      <c r="AH114" s="527"/>
      <c r="AI114" s="527"/>
      <c r="AJ114" s="527"/>
      <c r="AK114" s="527"/>
      <c r="AL114" s="467"/>
      <c r="AM114" s="467"/>
      <c r="AN114" s="467"/>
      <c r="AO114" s="467"/>
      <c r="AP114" s="467"/>
      <c r="AQ114" s="467"/>
      <c r="AR114" s="467"/>
      <c r="AS114" s="467"/>
      <c r="AT114" s="467"/>
      <c r="AU114" s="467"/>
      <c r="AV114" s="467"/>
      <c r="AW114" s="467"/>
      <c r="AX114" s="467"/>
      <c r="AY114" s="467"/>
      <c r="AZ114" s="467"/>
      <c r="BA114" s="467"/>
      <c r="BB114" s="467"/>
      <c r="BC114" s="467"/>
      <c r="BD114" s="467"/>
      <c r="BE114" s="467"/>
      <c r="BF114" s="467"/>
      <c r="BG114" s="467"/>
      <c r="BH114" s="467"/>
      <c r="BI114" s="467"/>
      <c r="BJ114" s="467"/>
      <c r="BK114" s="467"/>
      <c r="BL114" s="467"/>
      <c r="BM114" s="467"/>
      <c r="BN114" s="467"/>
    </row>
    <row r="115" spans="1:37" s="494" customFormat="1" ht="12.75">
      <c r="A115" s="143"/>
      <c r="B115" s="27" t="s">
        <v>349</v>
      </c>
      <c r="C115" s="140"/>
      <c r="D115" s="140"/>
      <c r="E115" s="140"/>
      <c r="F115" s="140"/>
      <c r="G115" s="140"/>
      <c r="H115" s="140"/>
      <c r="I115" s="140"/>
      <c r="J115" s="140"/>
      <c r="K115" s="526"/>
      <c r="L115" s="143"/>
      <c r="M115" s="143"/>
      <c r="N115" s="143"/>
      <c r="O115" s="139" t="s">
        <v>223</v>
      </c>
      <c r="P115" s="139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527"/>
      <c r="AG115" s="527"/>
      <c r="AH115" s="527"/>
      <c r="AI115" s="527"/>
      <c r="AJ115" s="527"/>
      <c r="AK115" s="527"/>
    </row>
    <row r="116" spans="1:66" s="474" customFormat="1" ht="12.75">
      <c r="A116" s="143"/>
      <c r="B116" s="141"/>
      <c r="C116" s="140"/>
      <c r="D116" s="140"/>
      <c r="E116" s="140"/>
      <c r="F116" s="140"/>
      <c r="G116" s="140"/>
      <c r="H116" s="140"/>
      <c r="I116" s="140"/>
      <c r="J116" s="140"/>
      <c r="K116" s="526"/>
      <c r="L116" s="143"/>
      <c r="M116" s="143"/>
      <c r="N116" s="143"/>
      <c r="O116" s="141"/>
      <c r="P116" s="141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527"/>
      <c r="AG116" s="527"/>
      <c r="AH116" s="527"/>
      <c r="AI116" s="527"/>
      <c r="AJ116" s="527"/>
      <c r="AK116" s="527"/>
      <c r="AL116" s="467"/>
      <c r="AM116" s="467"/>
      <c r="AN116" s="467"/>
      <c r="AO116" s="467"/>
      <c r="AP116" s="467"/>
      <c r="AQ116" s="467"/>
      <c r="AR116" s="467"/>
      <c r="AS116" s="467"/>
      <c r="AT116" s="467"/>
      <c r="AU116" s="467"/>
      <c r="AV116" s="467"/>
      <c r="AW116" s="467"/>
      <c r="AX116" s="467"/>
      <c r="AY116" s="467"/>
      <c r="AZ116" s="467"/>
      <c r="BA116" s="467"/>
      <c r="BB116" s="467"/>
      <c r="BC116" s="467"/>
      <c r="BD116" s="467"/>
      <c r="BE116" s="467"/>
      <c r="BF116" s="467"/>
      <c r="BG116" s="467"/>
      <c r="BH116" s="467"/>
      <c r="BI116" s="467"/>
      <c r="BJ116" s="467"/>
      <c r="BK116" s="467"/>
      <c r="BL116" s="467"/>
      <c r="BM116" s="467"/>
      <c r="BN116" s="467"/>
    </row>
    <row r="117" spans="1:66" s="474" customFormat="1" ht="12.75">
      <c r="A117" s="143"/>
      <c r="B117" s="27" t="s">
        <v>350</v>
      </c>
      <c r="C117" s="140"/>
      <c r="D117" s="140"/>
      <c r="E117" s="140"/>
      <c r="F117" s="140"/>
      <c r="G117" s="140"/>
      <c r="H117" s="140"/>
      <c r="I117" s="140"/>
      <c r="J117" s="140"/>
      <c r="K117" s="526"/>
      <c r="L117" s="143"/>
      <c r="M117" s="143"/>
      <c r="N117" s="143"/>
      <c r="O117" s="27" t="s">
        <v>351</v>
      </c>
      <c r="P117" s="529"/>
      <c r="Q117" s="529"/>
      <c r="R117" s="529"/>
      <c r="S117" s="529"/>
      <c r="T117" s="529"/>
      <c r="U117" s="529"/>
      <c r="V117" s="529"/>
      <c r="W117" s="529"/>
      <c r="X117" s="529"/>
      <c r="Y117" s="140"/>
      <c r="Z117" s="140"/>
      <c r="AA117" s="140"/>
      <c r="AB117" s="140"/>
      <c r="AC117" s="140"/>
      <c r="AD117" s="140"/>
      <c r="AE117" s="140"/>
      <c r="AF117" s="527"/>
      <c r="AG117" s="527"/>
      <c r="AH117" s="527"/>
      <c r="AI117" s="527"/>
      <c r="AJ117" s="527"/>
      <c r="AK117" s="527"/>
      <c r="AL117" s="467"/>
      <c r="AM117" s="467"/>
      <c r="AN117" s="467"/>
      <c r="AO117" s="467"/>
      <c r="AP117" s="467"/>
      <c r="AQ117" s="467"/>
      <c r="AR117" s="467"/>
      <c r="AS117" s="467"/>
      <c r="AT117" s="467"/>
      <c r="AU117" s="467"/>
      <c r="AV117" s="467"/>
      <c r="AW117" s="467"/>
      <c r="AX117" s="467"/>
      <c r="AY117" s="467"/>
      <c r="AZ117" s="467"/>
      <c r="BA117" s="467"/>
      <c r="BB117" s="467"/>
      <c r="BC117" s="467"/>
      <c r="BD117" s="467"/>
      <c r="BE117" s="467"/>
      <c r="BF117" s="467"/>
      <c r="BG117" s="467"/>
      <c r="BH117" s="467"/>
      <c r="BI117" s="467"/>
      <c r="BJ117" s="467"/>
      <c r="BK117" s="467"/>
      <c r="BL117" s="467"/>
      <c r="BM117" s="467"/>
      <c r="BN117" s="467"/>
    </row>
    <row r="118" spans="1:66" s="474" customFormat="1" ht="12.75">
      <c r="A118" s="143"/>
      <c r="B118" s="529"/>
      <c r="C118" s="529"/>
      <c r="H118" s="140"/>
      <c r="I118" s="140"/>
      <c r="J118" s="140"/>
      <c r="K118" s="526"/>
      <c r="L118" s="143"/>
      <c r="M118" s="143"/>
      <c r="N118" s="143"/>
      <c r="O118" s="529"/>
      <c r="P118" s="529"/>
      <c r="Q118" s="529"/>
      <c r="R118" s="529"/>
      <c r="S118" s="529"/>
      <c r="T118" s="529"/>
      <c r="U118" s="529"/>
      <c r="V118" s="529"/>
      <c r="W118" s="529"/>
      <c r="X118" s="529"/>
      <c r="Y118" s="140"/>
      <c r="Z118" s="140"/>
      <c r="AA118" s="140"/>
      <c r="AB118" s="140"/>
      <c r="AC118" s="140"/>
      <c r="AD118" s="140"/>
      <c r="AE118" s="140"/>
      <c r="AF118" s="527"/>
      <c r="AG118" s="527"/>
      <c r="AH118" s="527"/>
      <c r="AI118" s="527"/>
      <c r="AJ118" s="527"/>
      <c r="AK118" s="527"/>
      <c r="AL118" s="467"/>
      <c r="AM118" s="467"/>
      <c r="AN118" s="467"/>
      <c r="AO118" s="467"/>
      <c r="AP118" s="467"/>
      <c r="AQ118" s="467"/>
      <c r="AR118" s="467"/>
      <c r="AS118" s="467"/>
      <c r="AT118" s="467"/>
      <c r="AU118" s="467"/>
      <c r="AV118" s="467"/>
      <c r="AW118" s="467"/>
      <c r="AX118" s="467"/>
      <c r="AY118" s="467"/>
      <c r="AZ118" s="467"/>
      <c r="BA118" s="467"/>
      <c r="BB118" s="467"/>
      <c r="BC118" s="467"/>
      <c r="BD118" s="467"/>
      <c r="BE118" s="467"/>
      <c r="BF118" s="467"/>
      <c r="BG118" s="467"/>
      <c r="BH118" s="467"/>
      <c r="BI118" s="467"/>
      <c r="BJ118" s="467"/>
      <c r="BK118" s="467"/>
      <c r="BL118" s="467"/>
      <c r="BM118" s="467"/>
      <c r="BN118" s="467"/>
    </row>
    <row r="119" spans="1:66" s="474" customFormat="1" ht="12.75">
      <c r="A119" s="143"/>
      <c r="B119" s="529"/>
      <c r="C119" s="529"/>
      <c r="H119" s="140"/>
      <c r="I119" s="140"/>
      <c r="J119" s="140"/>
      <c r="K119" s="526"/>
      <c r="L119" s="143"/>
      <c r="M119" s="143"/>
      <c r="N119" s="143"/>
      <c r="O119" s="27" t="s">
        <v>352</v>
      </c>
      <c r="P119" s="529"/>
      <c r="Q119" s="529"/>
      <c r="R119" s="529"/>
      <c r="S119" s="27" t="s">
        <v>353</v>
      </c>
      <c r="T119" s="529"/>
      <c r="U119" s="529"/>
      <c r="V119" s="529"/>
      <c r="W119" s="529"/>
      <c r="X119" s="529"/>
      <c r="Y119" s="143"/>
      <c r="Z119" s="140"/>
      <c r="AA119" s="140"/>
      <c r="AB119" s="140"/>
      <c r="AC119" s="140"/>
      <c r="AD119" s="140"/>
      <c r="AE119" s="140"/>
      <c r="AF119" s="527"/>
      <c r="AG119" s="527"/>
      <c r="AH119" s="527"/>
      <c r="AI119" s="527"/>
      <c r="AJ119" s="527"/>
      <c r="AK119" s="527"/>
      <c r="AL119" s="467"/>
      <c r="AM119" s="467"/>
      <c r="AN119" s="467"/>
      <c r="AO119" s="467"/>
      <c r="AP119" s="467"/>
      <c r="AQ119" s="467"/>
      <c r="AR119" s="467"/>
      <c r="AS119" s="467"/>
      <c r="AT119" s="467"/>
      <c r="AU119" s="467"/>
      <c r="AV119" s="467"/>
      <c r="AW119" s="467"/>
      <c r="AX119" s="467"/>
      <c r="AY119" s="467"/>
      <c r="AZ119" s="467"/>
      <c r="BA119" s="467"/>
      <c r="BB119" s="467"/>
      <c r="BC119" s="467"/>
      <c r="BD119" s="467"/>
      <c r="BE119" s="467"/>
      <c r="BF119" s="467"/>
      <c r="BG119" s="467"/>
      <c r="BH119" s="467"/>
      <c r="BI119" s="467"/>
      <c r="BJ119" s="467"/>
      <c r="BK119" s="467"/>
      <c r="BL119" s="467"/>
      <c r="BM119" s="467"/>
      <c r="BN119" s="467"/>
    </row>
    <row r="120" spans="1:66" s="474" customFormat="1" ht="12.75">
      <c r="A120" s="143"/>
      <c r="B120" s="139" t="s">
        <v>225</v>
      </c>
      <c r="C120" s="140"/>
      <c r="D120" s="140"/>
      <c r="E120" s="140"/>
      <c r="F120" s="140"/>
      <c r="G120" s="140"/>
      <c r="H120" s="140"/>
      <c r="I120" s="140"/>
      <c r="J120" s="140"/>
      <c r="K120" s="526"/>
      <c r="L120" s="143"/>
      <c r="M120" s="143"/>
      <c r="N120" s="143"/>
      <c r="O120" s="529"/>
      <c r="P120" s="529"/>
      <c r="Q120" s="529"/>
      <c r="R120" s="529"/>
      <c r="S120" s="529"/>
      <c r="T120" s="529"/>
      <c r="U120" s="529"/>
      <c r="V120" s="529"/>
      <c r="W120" s="529"/>
      <c r="X120" s="529"/>
      <c r="Y120" s="140"/>
      <c r="Z120" s="140"/>
      <c r="AA120" s="140"/>
      <c r="AB120" s="140"/>
      <c r="AC120" s="140"/>
      <c r="AD120" s="140"/>
      <c r="AE120" s="140"/>
      <c r="AF120" s="527"/>
      <c r="AG120" s="527"/>
      <c r="AH120" s="527"/>
      <c r="AI120" s="527"/>
      <c r="AJ120" s="527"/>
      <c r="AK120" s="527"/>
      <c r="AL120" s="467"/>
      <c r="AM120" s="467"/>
      <c r="AN120" s="467"/>
      <c r="AO120" s="467"/>
      <c r="AP120" s="467"/>
      <c r="AQ120" s="467"/>
      <c r="AR120" s="467"/>
      <c r="AS120" s="467"/>
      <c r="AT120" s="467"/>
      <c r="AU120" s="467"/>
      <c r="AV120" s="467"/>
      <c r="AW120" s="467"/>
      <c r="AX120" s="467"/>
      <c r="AY120" s="467"/>
      <c r="AZ120" s="467"/>
      <c r="BA120" s="467"/>
      <c r="BB120" s="467"/>
      <c r="BC120" s="467"/>
      <c r="BD120" s="467"/>
      <c r="BE120" s="467"/>
      <c r="BF120" s="467"/>
      <c r="BG120" s="467"/>
      <c r="BH120" s="467"/>
      <c r="BI120" s="467"/>
      <c r="BJ120" s="467"/>
      <c r="BK120" s="467"/>
      <c r="BL120" s="467"/>
      <c r="BM120" s="467"/>
      <c r="BN120" s="467"/>
    </row>
    <row r="121" spans="1:66" s="474" customFormat="1" ht="12.75">
      <c r="A121" s="143"/>
      <c r="B121" s="143" t="s">
        <v>228</v>
      </c>
      <c r="C121" s="143"/>
      <c r="D121" s="143"/>
      <c r="E121" s="143"/>
      <c r="F121" s="140"/>
      <c r="G121" s="140"/>
      <c r="H121" s="140"/>
      <c r="I121" s="140"/>
      <c r="J121" s="140"/>
      <c r="K121" s="526"/>
      <c r="L121" s="143"/>
      <c r="M121" s="143"/>
      <c r="N121" s="143"/>
      <c r="O121" s="27" t="s">
        <v>354</v>
      </c>
      <c r="P121" s="529"/>
      <c r="Q121" s="529"/>
      <c r="R121" s="529"/>
      <c r="S121" s="529"/>
      <c r="T121" s="529"/>
      <c r="U121" s="529"/>
      <c r="V121" s="529"/>
      <c r="W121" s="529"/>
      <c r="X121" s="529"/>
      <c r="Y121" s="140"/>
      <c r="Z121" s="140"/>
      <c r="AA121" s="140"/>
      <c r="AB121" s="140"/>
      <c r="AC121" s="140"/>
      <c r="AD121" s="140"/>
      <c r="AE121" s="140"/>
      <c r="AF121" s="527"/>
      <c r="AG121" s="527"/>
      <c r="AH121" s="527"/>
      <c r="AI121" s="527"/>
      <c r="AJ121" s="527"/>
      <c r="AK121" s="527"/>
      <c r="AL121" s="467"/>
      <c r="AM121" s="467"/>
      <c r="AN121" s="467"/>
      <c r="AO121" s="467"/>
      <c r="AP121" s="467"/>
      <c r="AQ121" s="467"/>
      <c r="AR121" s="467"/>
      <c r="AS121" s="467"/>
      <c r="AT121" s="467"/>
      <c r="AU121" s="467"/>
      <c r="AV121" s="467"/>
      <c r="AW121" s="467"/>
      <c r="AX121" s="467"/>
      <c r="AY121" s="467"/>
      <c r="AZ121" s="467"/>
      <c r="BA121" s="467"/>
      <c r="BB121" s="467"/>
      <c r="BC121" s="467"/>
      <c r="BD121" s="467"/>
      <c r="BE121" s="467"/>
      <c r="BF121" s="467"/>
      <c r="BG121" s="467"/>
      <c r="BH121" s="467"/>
      <c r="BI121" s="467"/>
      <c r="BJ121" s="467"/>
      <c r="BK121" s="467"/>
      <c r="BL121" s="467"/>
      <c r="BM121" s="467"/>
      <c r="BN121" s="467"/>
    </row>
    <row r="122" spans="1:66" s="474" customFormat="1" ht="12.75">
      <c r="A122" s="143"/>
      <c r="B122" s="143"/>
      <c r="C122" s="143"/>
      <c r="D122" s="143"/>
      <c r="E122" s="143"/>
      <c r="F122" s="140"/>
      <c r="G122" s="140"/>
      <c r="H122" s="143"/>
      <c r="I122" s="143"/>
      <c r="J122" s="143"/>
      <c r="K122" s="526"/>
      <c r="L122" s="142"/>
      <c r="M122" s="142"/>
      <c r="N122" s="143"/>
      <c r="O122" s="529"/>
      <c r="P122" s="529"/>
      <c r="Q122" s="529"/>
      <c r="R122" s="529"/>
      <c r="S122" s="529"/>
      <c r="T122" s="529"/>
      <c r="U122" s="529"/>
      <c r="V122" s="529"/>
      <c r="W122" s="529"/>
      <c r="X122" s="529"/>
      <c r="Y122" s="143"/>
      <c r="Z122" s="143"/>
      <c r="AA122" s="143"/>
      <c r="AB122" s="143"/>
      <c r="AC122" s="143"/>
      <c r="AD122" s="143"/>
      <c r="AE122" s="143"/>
      <c r="AF122" s="527"/>
      <c r="AG122" s="527"/>
      <c r="AH122" s="527"/>
      <c r="AI122" s="527"/>
      <c r="AJ122" s="527"/>
      <c r="AK122" s="527"/>
      <c r="AL122" s="467"/>
      <c r="AM122" s="467"/>
      <c r="AN122" s="467"/>
      <c r="AO122" s="467"/>
      <c r="AP122" s="467"/>
      <c r="AQ122" s="467"/>
      <c r="AR122" s="467"/>
      <c r="AS122" s="467"/>
      <c r="AT122" s="467"/>
      <c r="AU122" s="467"/>
      <c r="AV122" s="467"/>
      <c r="AW122" s="467"/>
      <c r="AX122" s="467"/>
      <c r="AY122" s="467"/>
      <c r="AZ122" s="467"/>
      <c r="BA122" s="467"/>
      <c r="BB122" s="467"/>
      <c r="BC122" s="467"/>
      <c r="BD122" s="467"/>
      <c r="BE122" s="467"/>
      <c r="BF122" s="467"/>
      <c r="BG122" s="467"/>
      <c r="BH122" s="467"/>
      <c r="BI122" s="467"/>
      <c r="BJ122" s="467"/>
      <c r="BK122" s="467"/>
      <c r="BL122" s="467"/>
      <c r="BM122" s="467"/>
      <c r="BN122" s="467"/>
    </row>
    <row r="123" spans="1:66" s="474" customFormat="1" ht="12.75">
      <c r="A123" s="143"/>
      <c r="B123" s="143" t="s">
        <v>229</v>
      </c>
      <c r="C123" s="143"/>
      <c r="D123" s="143"/>
      <c r="E123" s="143"/>
      <c r="F123" s="140"/>
      <c r="G123" s="140"/>
      <c r="H123" s="143"/>
      <c r="I123" s="143"/>
      <c r="J123" s="143"/>
      <c r="K123" s="526"/>
      <c r="L123" s="142"/>
      <c r="M123" s="142"/>
      <c r="N123" s="143"/>
      <c r="O123" s="142" t="s">
        <v>224</v>
      </c>
      <c r="P123" s="142"/>
      <c r="Q123" s="140"/>
      <c r="R123" s="140"/>
      <c r="S123" s="140"/>
      <c r="T123" s="140"/>
      <c r="U123" s="140"/>
      <c r="V123" s="140"/>
      <c r="W123" s="140"/>
      <c r="X123" s="140"/>
      <c r="Y123" s="143"/>
      <c r="Z123" s="143"/>
      <c r="AA123" s="143"/>
      <c r="AB123" s="143"/>
      <c r="AC123" s="143"/>
      <c r="AD123" s="143"/>
      <c r="AE123" s="143"/>
      <c r="AF123" s="527"/>
      <c r="AG123" s="527"/>
      <c r="AH123" s="527"/>
      <c r="AI123" s="527"/>
      <c r="AJ123" s="527"/>
      <c r="AK123" s="527"/>
      <c r="AL123" s="467"/>
      <c r="AM123" s="467"/>
      <c r="AN123" s="467"/>
      <c r="AO123" s="467"/>
      <c r="AP123" s="467"/>
      <c r="AQ123" s="467"/>
      <c r="AR123" s="467"/>
      <c r="AS123" s="467"/>
      <c r="AT123" s="467"/>
      <c r="AU123" s="467"/>
      <c r="AV123" s="467"/>
      <c r="AW123" s="467"/>
      <c r="AX123" s="467"/>
      <c r="AY123" s="467"/>
      <c r="AZ123" s="467"/>
      <c r="BA123" s="467"/>
      <c r="BB123" s="467"/>
      <c r="BC123" s="467"/>
      <c r="BD123" s="467"/>
      <c r="BE123" s="467"/>
      <c r="BF123" s="467"/>
      <c r="BG123" s="467"/>
      <c r="BH123" s="467"/>
      <c r="BI123" s="467"/>
      <c r="BJ123" s="467"/>
      <c r="BK123" s="467"/>
      <c r="BL123" s="467"/>
      <c r="BM123" s="467"/>
      <c r="BN123" s="467"/>
    </row>
    <row r="124" spans="1:66" s="474" customFormat="1" ht="12.75">
      <c r="A124" s="143"/>
      <c r="C124" s="143"/>
      <c r="D124" s="143"/>
      <c r="E124" s="143"/>
      <c r="F124" s="143"/>
      <c r="G124" s="143"/>
      <c r="H124" s="143"/>
      <c r="I124" s="143"/>
      <c r="J124" s="143"/>
      <c r="K124" s="526"/>
      <c r="L124" s="142"/>
      <c r="M124" s="142"/>
      <c r="N124" s="143"/>
      <c r="O124" s="141"/>
      <c r="P124" s="141"/>
      <c r="Q124" s="140"/>
      <c r="R124" s="140"/>
      <c r="S124" s="140"/>
      <c r="T124" s="140"/>
      <c r="U124" s="140"/>
      <c r="V124" s="140"/>
      <c r="W124" s="140"/>
      <c r="X124" s="140"/>
      <c r="Y124" s="143"/>
      <c r="Z124" s="143"/>
      <c r="AA124" s="143"/>
      <c r="AB124" s="143"/>
      <c r="AC124" s="143"/>
      <c r="AD124" s="143"/>
      <c r="AE124" s="143"/>
      <c r="AF124" s="527"/>
      <c r="AG124" s="527"/>
      <c r="AH124" s="527"/>
      <c r="AI124" s="527"/>
      <c r="AJ124" s="527"/>
      <c r="AK124" s="527"/>
      <c r="AL124" s="467"/>
      <c r="AM124" s="467"/>
      <c r="AN124" s="467"/>
      <c r="AO124" s="467"/>
      <c r="AP124" s="467"/>
      <c r="AQ124" s="467"/>
      <c r="AR124" s="467"/>
      <c r="AS124" s="467"/>
      <c r="AT124" s="467"/>
      <c r="AU124" s="467"/>
      <c r="AV124" s="467"/>
      <c r="AW124" s="467"/>
      <c r="AX124" s="467"/>
      <c r="AY124" s="467"/>
      <c r="AZ124" s="467"/>
      <c r="BA124" s="467"/>
      <c r="BB124" s="467"/>
      <c r="BC124" s="467"/>
      <c r="BD124" s="467"/>
      <c r="BE124" s="467"/>
      <c r="BF124" s="467"/>
      <c r="BG124" s="467"/>
      <c r="BH124" s="467"/>
      <c r="BI124" s="467"/>
      <c r="BJ124" s="467"/>
      <c r="BK124" s="467"/>
      <c r="BL124" s="467"/>
      <c r="BM124" s="467"/>
      <c r="BN124" s="467"/>
    </row>
    <row r="125" spans="1:66" s="474" customFormat="1" ht="12.75">
      <c r="A125" s="143"/>
      <c r="B125" s="143" t="s">
        <v>227</v>
      </c>
      <c r="F125" s="143"/>
      <c r="G125" s="143"/>
      <c r="H125" s="143"/>
      <c r="I125" s="143"/>
      <c r="J125" s="143"/>
      <c r="K125" s="526"/>
      <c r="L125" s="142"/>
      <c r="M125" s="142"/>
      <c r="N125" s="143"/>
      <c r="O125" s="142" t="s">
        <v>237</v>
      </c>
      <c r="P125" s="142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527"/>
      <c r="AG125" s="527"/>
      <c r="AH125" s="527"/>
      <c r="AI125" s="527"/>
      <c r="AJ125" s="527"/>
      <c r="AK125" s="527"/>
      <c r="AL125" s="467"/>
      <c r="AM125" s="467"/>
      <c r="AN125" s="467"/>
      <c r="AO125" s="467"/>
      <c r="AP125" s="467"/>
      <c r="AQ125" s="467"/>
      <c r="AR125" s="467"/>
      <c r="AS125" s="467"/>
      <c r="AT125" s="467"/>
      <c r="AU125" s="467"/>
      <c r="AV125" s="467"/>
      <c r="AW125" s="467"/>
      <c r="AX125" s="467"/>
      <c r="AY125" s="467"/>
      <c r="AZ125" s="467"/>
      <c r="BA125" s="467"/>
      <c r="BB125" s="467"/>
      <c r="BC125" s="467"/>
      <c r="BD125" s="467"/>
      <c r="BE125" s="467"/>
      <c r="BF125" s="467"/>
      <c r="BG125" s="467"/>
      <c r="BH125" s="467"/>
      <c r="BI125" s="467"/>
      <c r="BJ125" s="467"/>
      <c r="BK125" s="467"/>
      <c r="BL125" s="467"/>
      <c r="BM125" s="467"/>
      <c r="BN125" s="467"/>
    </row>
    <row r="126" spans="1:66" s="474" customFormat="1" ht="10.5" customHeight="1">
      <c r="A126" s="143"/>
      <c r="F126" s="143"/>
      <c r="G126" s="143"/>
      <c r="H126" s="143"/>
      <c r="I126" s="143"/>
      <c r="J126" s="143"/>
      <c r="K126" s="526"/>
      <c r="L126" s="143"/>
      <c r="M126" s="143"/>
      <c r="N126" s="143"/>
      <c r="O126" s="144"/>
      <c r="P126" s="144"/>
      <c r="Q126" s="140"/>
      <c r="R126" s="140"/>
      <c r="S126" s="140"/>
      <c r="T126" s="140"/>
      <c r="U126" s="140"/>
      <c r="V126" s="140"/>
      <c r="W126" s="140"/>
      <c r="X126" s="140"/>
      <c r="Y126" s="467"/>
      <c r="Z126" s="143"/>
      <c r="AA126" s="143"/>
      <c r="AB126" s="143"/>
      <c r="AC126" s="143"/>
      <c r="AD126" s="143"/>
      <c r="AE126" s="143"/>
      <c r="AF126" s="527"/>
      <c r="AG126" s="527"/>
      <c r="AH126" s="527"/>
      <c r="AI126" s="527"/>
      <c r="AJ126" s="527"/>
      <c r="AK126" s="527"/>
      <c r="AL126" s="467"/>
      <c r="AM126" s="467"/>
      <c r="AN126" s="467"/>
      <c r="AO126" s="467"/>
      <c r="AP126" s="467"/>
      <c r="AQ126" s="467"/>
      <c r="AR126" s="467"/>
      <c r="AS126" s="467"/>
      <c r="AT126" s="467"/>
      <c r="AU126" s="467"/>
      <c r="AV126" s="467"/>
      <c r="AW126" s="467"/>
      <c r="AX126" s="467"/>
      <c r="AY126" s="467"/>
      <c r="AZ126" s="467"/>
      <c r="BA126" s="467"/>
      <c r="BB126" s="467"/>
      <c r="BC126" s="467"/>
      <c r="BD126" s="467"/>
      <c r="BE126" s="467"/>
      <c r="BF126" s="467"/>
      <c r="BG126" s="467"/>
      <c r="BH126" s="467"/>
      <c r="BI126" s="467"/>
      <c r="BJ126" s="467"/>
      <c r="BK126" s="467"/>
      <c r="BL126" s="467"/>
      <c r="BM126" s="467"/>
      <c r="BN126" s="467"/>
    </row>
    <row r="127" spans="1:66" s="474" customFormat="1" ht="12.75">
      <c r="A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1" t="s">
        <v>226</v>
      </c>
      <c r="P127" s="141"/>
      <c r="Q127" s="140"/>
      <c r="R127" s="140"/>
      <c r="S127" s="140"/>
      <c r="T127" s="140"/>
      <c r="U127" s="140"/>
      <c r="V127" s="140"/>
      <c r="W127" s="140"/>
      <c r="X127" s="140"/>
      <c r="Y127" s="467"/>
      <c r="Z127" s="143"/>
      <c r="AA127" s="143"/>
      <c r="AB127" s="143"/>
      <c r="AC127" s="143"/>
      <c r="AD127" s="143"/>
      <c r="AE127" s="143"/>
      <c r="AF127" s="527"/>
      <c r="AG127" s="527"/>
      <c r="AH127" s="527"/>
      <c r="AI127" s="527"/>
      <c r="AJ127" s="527"/>
      <c r="AK127" s="527"/>
      <c r="AL127" s="467"/>
      <c r="AM127" s="467"/>
      <c r="AN127" s="467"/>
      <c r="AO127" s="467"/>
      <c r="AP127" s="467"/>
      <c r="AQ127" s="467"/>
      <c r="AR127" s="467"/>
      <c r="AS127" s="467"/>
      <c r="AT127" s="467"/>
      <c r="AU127" s="467"/>
      <c r="AV127" s="467"/>
      <c r="AW127" s="467"/>
      <c r="AX127" s="467"/>
      <c r="AY127" s="467"/>
      <c r="AZ127" s="467"/>
      <c r="BA127" s="467"/>
      <c r="BB127" s="467"/>
      <c r="BC127" s="467"/>
      <c r="BD127" s="467"/>
      <c r="BE127" s="467"/>
      <c r="BF127" s="467"/>
      <c r="BG127" s="467"/>
      <c r="BH127" s="467"/>
      <c r="BI127" s="467"/>
      <c r="BJ127" s="467"/>
      <c r="BK127" s="467"/>
      <c r="BL127" s="467"/>
      <c r="BM127" s="467"/>
      <c r="BN127" s="467"/>
    </row>
    <row r="128" spans="1:66" s="474" customFormat="1" ht="12.75">
      <c r="A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526"/>
      <c r="P128" s="526"/>
      <c r="Q128" s="143"/>
      <c r="R128" s="143"/>
      <c r="S128" s="143"/>
      <c r="T128" s="143"/>
      <c r="U128" s="143"/>
      <c r="V128" s="143"/>
      <c r="W128" s="143"/>
      <c r="X128" s="143"/>
      <c r="Y128" s="467"/>
      <c r="Z128" s="143"/>
      <c r="AA128" s="143"/>
      <c r="AB128" s="143"/>
      <c r="AC128" s="143"/>
      <c r="AD128" s="143"/>
      <c r="AE128" s="143"/>
      <c r="AF128" s="527"/>
      <c r="AG128" s="527"/>
      <c r="AH128" s="527"/>
      <c r="AI128" s="527"/>
      <c r="AJ128" s="527"/>
      <c r="AK128" s="527"/>
      <c r="AL128" s="467"/>
      <c r="AM128" s="467"/>
      <c r="AN128" s="467"/>
      <c r="AO128" s="467"/>
      <c r="AP128" s="467"/>
      <c r="AQ128" s="467"/>
      <c r="AR128" s="467"/>
      <c r="AS128" s="467"/>
      <c r="AT128" s="467"/>
      <c r="AU128" s="467"/>
      <c r="AV128" s="467"/>
      <c r="AW128" s="467"/>
      <c r="AX128" s="467"/>
      <c r="AY128" s="467"/>
      <c r="AZ128" s="467"/>
      <c r="BA128" s="467"/>
      <c r="BB128" s="467"/>
      <c r="BC128" s="467"/>
      <c r="BD128" s="467"/>
      <c r="BE128" s="467"/>
      <c r="BF128" s="467"/>
      <c r="BG128" s="467"/>
      <c r="BH128" s="467"/>
      <c r="BI128" s="467"/>
      <c r="BJ128" s="467"/>
      <c r="BK128" s="467"/>
      <c r="BL128" s="467"/>
      <c r="BM128" s="467"/>
      <c r="BN128" s="467"/>
    </row>
    <row r="129" spans="1:66" s="474" customFormat="1" ht="12.75">
      <c r="A129" s="524"/>
      <c r="F129" s="143"/>
      <c r="G129" s="143"/>
      <c r="H129" s="176"/>
      <c r="I129" s="176"/>
      <c r="J129" s="176"/>
      <c r="K129" s="176"/>
      <c r="L129" s="176"/>
      <c r="M129" s="176"/>
      <c r="N129" s="176"/>
      <c r="O129" s="176"/>
      <c r="P129" s="176"/>
      <c r="Q129" s="467"/>
      <c r="R129" s="467"/>
      <c r="S129" s="467"/>
      <c r="T129" s="467"/>
      <c r="U129" s="467"/>
      <c r="V129" s="467"/>
      <c r="W129" s="467"/>
      <c r="X129" s="467"/>
      <c r="Y129" s="467"/>
      <c r="Z129" s="467"/>
      <c r="AA129" s="467"/>
      <c r="AB129" s="467"/>
      <c r="AC129" s="467"/>
      <c r="AD129" s="467"/>
      <c r="AE129" s="467"/>
      <c r="AF129" s="467"/>
      <c r="AG129" s="467"/>
      <c r="AH129" s="467"/>
      <c r="AI129" s="467"/>
      <c r="AJ129" s="467"/>
      <c r="AK129" s="467"/>
      <c r="AL129" s="467"/>
      <c r="AM129" s="467"/>
      <c r="AN129" s="467"/>
      <c r="AO129" s="467"/>
      <c r="AP129" s="467"/>
      <c r="AQ129" s="467"/>
      <c r="AR129" s="467"/>
      <c r="AS129" s="467"/>
      <c r="AT129" s="467"/>
      <c r="AU129" s="467"/>
      <c r="AV129" s="467"/>
      <c r="AW129" s="467"/>
      <c r="AX129" s="467"/>
      <c r="AY129" s="467"/>
      <c r="AZ129" s="467"/>
      <c r="BA129" s="467"/>
      <c r="BB129" s="467"/>
      <c r="BC129" s="467"/>
      <c r="BD129" s="467"/>
      <c r="BE129" s="467"/>
      <c r="BF129" s="467"/>
      <c r="BG129" s="467"/>
      <c r="BH129" s="467"/>
      <c r="BI129" s="467"/>
      <c r="BJ129" s="467"/>
      <c r="BK129" s="467"/>
      <c r="BL129" s="467"/>
      <c r="BM129" s="467"/>
      <c r="BN129" s="467"/>
    </row>
    <row r="130" spans="1:66" s="474" customFormat="1" ht="12.75">
      <c r="A130" s="524"/>
      <c r="B130" s="143"/>
      <c r="C130" s="143"/>
      <c r="D130" s="143"/>
      <c r="E130" s="143"/>
      <c r="F130" s="143"/>
      <c r="G130" s="143"/>
      <c r="H130" s="176"/>
      <c r="I130" s="176"/>
      <c r="J130" s="176"/>
      <c r="K130" s="176"/>
      <c r="L130" s="176"/>
      <c r="M130" s="176"/>
      <c r="N130" s="176"/>
      <c r="Z130" s="467"/>
      <c r="AA130" s="467"/>
      <c r="AB130" s="467"/>
      <c r="AC130" s="467"/>
      <c r="AD130" s="467"/>
      <c r="AE130" s="467"/>
      <c r="AF130" s="467"/>
      <c r="AG130" s="467"/>
      <c r="AH130" s="467"/>
      <c r="AI130" s="467"/>
      <c r="AJ130" s="467"/>
      <c r="AK130" s="467"/>
      <c r="AL130" s="467"/>
      <c r="AM130" s="467"/>
      <c r="AN130" s="467"/>
      <c r="AO130" s="467"/>
      <c r="AP130" s="467"/>
      <c r="AQ130" s="467"/>
      <c r="AR130" s="467"/>
      <c r="AS130" s="467"/>
      <c r="AT130" s="467"/>
      <c r="AU130" s="467"/>
      <c r="AV130" s="467"/>
      <c r="AW130" s="467"/>
      <c r="AX130" s="467"/>
      <c r="AY130" s="467"/>
      <c r="AZ130" s="467"/>
      <c r="BA130" s="467"/>
      <c r="BB130" s="467"/>
      <c r="BC130" s="467"/>
      <c r="BD130" s="467"/>
      <c r="BE130" s="467"/>
      <c r="BF130" s="467"/>
      <c r="BG130" s="467"/>
      <c r="BH130" s="467"/>
      <c r="BI130" s="467"/>
      <c r="BJ130" s="467"/>
      <c r="BK130" s="467"/>
      <c r="BL130" s="467"/>
      <c r="BM130" s="467"/>
      <c r="BN130" s="467"/>
    </row>
    <row r="131" spans="1:66" s="474" customFormat="1" ht="12.75">
      <c r="A131" s="524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Z131" s="467"/>
      <c r="AA131" s="467"/>
      <c r="AB131" s="467"/>
      <c r="AC131" s="467"/>
      <c r="AD131" s="467"/>
      <c r="AE131" s="467"/>
      <c r="AF131" s="467"/>
      <c r="AG131" s="467"/>
      <c r="AH131" s="467"/>
      <c r="AI131" s="467"/>
      <c r="AJ131" s="467"/>
      <c r="AK131" s="467"/>
      <c r="AL131" s="467"/>
      <c r="AM131" s="467"/>
      <c r="AN131" s="467"/>
      <c r="AO131" s="467"/>
      <c r="AP131" s="467"/>
      <c r="AQ131" s="467"/>
      <c r="AR131" s="467"/>
      <c r="AS131" s="467"/>
      <c r="AT131" s="467"/>
      <c r="AU131" s="467"/>
      <c r="AV131" s="467"/>
      <c r="AW131" s="467"/>
      <c r="AX131" s="467"/>
      <c r="AY131" s="467"/>
      <c r="AZ131" s="467"/>
      <c r="BA131" s="467"/>
      <c r="BB131" s="467"/>
      <c r="BC131" s="467"/>
      <c r="BD131" s="467"/>
      <c r="BE131" s="467"/>
      <c r="BF131" s="467"/>
      <c r="BG131" s="467"/>
      <c r="BH131" s="467"/>
      <c r="BI131" s="467"/>
      <c r="BJ131" s="467"/>
      <c r="BK131" s="467"/>
      <c r="BL131" s="467"/>
      <c r="BM131" s="467"/>
      <c r="BN131" s="467"/>
    </row>
    <row r="132" spans="1:66" s="474" customFormat="1" ht="12.75">
      <c r="A132" s="524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Z132" s="467"/>
      <c r="AA132" s="467"/>
      <c r="AB132" s="467"/>
      <c r="AC132" s="467"/>
      <c r="AD132" s="467"/>
      <c r="AE132" s="467"/>
      <c r="AF132" s="467"/>
      <c r="AG132" s="467"/>
      <c r="AH132" s="467"/>
      <c r="AI132" s="467"/>
      <c r="AJ132" s="467"/>
      <c r="AK132" s="467"/>
      <c r="AL132" s="467"/>
      <c r="AM132" s="467"/>
      <c r="AN132" s="467"/>
      <c r="AO132" s="467"/>
      <c r="AP132" s="467"/>
      <c r="AQ132" s="467"/>
      <c r="AR132" s="467"/>
      <c r="AS132" s="467"/>
      <c r="AT132" s="467"/>
      <c r="AU132" s="467"/>
      <c r="AV132" s="467"/>
      <c r="AW132" s="467"/>
      <c r="AX132" s="467"/>
      <c r="AY132" s="467"/>
      <c r="AZ132" s="467"/>
      <c r="BA132" s="467"/>
      <c r="BB132" s="467"/>
      <c r="BC132" s="467"/>
      <c r="BD132" s="467"/>
      <c r="BE132" s="467"/>
      <c r="BF132" s="467"/>
      <c r="BG132" s="467"/>
      <c r="BH132" s="467"/>
      <c r="BI132" s="467"/>
      <c r="BJ132" s="467"/>
      <c r="BK132" s="467"/>
      <c r="BL132" s="467"/>
      <c r="BM132" s="467"/>
      <c r="BN132" s="467"/>
    </row>
    <row r="133" spans="1:66" s="474" customFormat="1" ht="12.75">
      <c r="A133" s="524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467"/>
      <c r="R133" s="467"/>
      <c r="S133" s="467"/>
      <c r="T133" s="467"/>
      <c r="U133" s="467"/>
      <c r="V133" s="467"/>
      <c r="W133" s="467"/>
      <c r="X133" s="467"/>
      <c r="Y133" s="467"/>
      <c r="Z133" s="467"/>
      <c r="AA133" s="467"/>
      <c r="AB133" s="467"/>
      <c r="AC133" s="467"/>
      <c r="AD133" s="467"/>
      <c r="AE133" s="467"/>
      <c r="AF133" s="467"/>
      <c r="AG133" s="467"/>
      <c r="AH133" s="467"/>
      <c r="AI133" s="467"/>
      <c r="AJ133" s="467"/>
      <c r="AK133" s="467"/>
      <c r="AL133" s="467"/>
      <c r="AM133" s="467"/>
      <c r="AN133" s="467"/>
      <c r="AO133" s="467"/>
      <c r="AP133" s="467"/>
      <c r="AQ133" s="467"/>
      <c r="AR133" s="467"/>
      <c r="AS133" s="467"/>
      <c r="AT133" s="467"/>
      <c r="AU133" s="467"/>
      <c r="AV133" s="467"/>
      <c r="AW133" s="467"/>
      <c r="AX133" s="467"/>
      <c r="AY133" s="467"/>
      <c r="AZ133" s="467"/>
      <c r="BA133" s="467"/>
      <c r="BB133" s="467"/>
      <c r="BC133" s="467"/>
      <c r="BD133" s="467"/>
      <c r="BE133" s="467"/>
      <c r="BF133" s="467"/>
      <c r="BG133" s="467"/>
      <c r="BH133" s="467"/>
      <c r="BI133" s="467"/>
      <c r="BJ133" s="467"/>
      <c r="BK133" s="467"/>
      <c r="BL133" s="467"/>
      <c r="BM133" s="467"/>
      <c r="BN133" s="467"/>
    </row>
    <row r="134" spans="1:66" s="474" customFormat="1" ht="12.75">
      <c r="A134" s="524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467"/>
      <c r="R134" s="467"/>
      <c r="S134" s="467"/>
      <c r="T134" s="467"/>
      <c r="U134" s="467"/>
      <c r="V134" s="467"/>
      <c r="W134" s="467"/>
      <c r="X134" s="467"/>
      <c r="Y134" s="467"/>
      <c r="Z134" s="467"/>
      <c r="AA134" s="467"/>
      <c r="AB134" s="467"/>
      <c r="AC134" s="467"/>
      <c r="AD134" s="467"/>
      <c r="AE134" s="467"/>
      <c r="AF134" s="467"/>
      <c r="AG134" s="467"/>
      <c r="AH134" s="467"/>
      <c r="AI134" s="467"/>
      <c r="AJ134" s="467"/>
      <c r="AK134" s="467"/>
      <c r="AL134" s="467"/>
      <c r="AM134" s="467"/>
      <c r="AN134" s="467"/>
      <c r="AO134" s="467"/>
      <c r="AP134" s="467"/>
      <c r="AQ134" s="467"/>
      <c r="AR134" s="467"/>
      <c r="AS134" s="467"/>
      <c r="AT134" s="467"/>
      <c r="AU134" s="467"/>
      <c r="AV134" s="467"/>
      <c r="AW134" s="467"/>
      <c r="AX134" s="467"/>
      <c r="AY134" s="467"/>
      <c r="AZ134" s="467"/>
      <c r="BA134" s="467"/>
      <c r="BB134" s="467"/>
      <c r="BC134" s="467"/>
      <c r="BD134" s="467"/>
      <c r="BE134" s="467"/>
      <c r="BF134" s="467"/>
      <c r="BG134" s="467"/>
      <c r="BH134" s="467"/>
      <c r="BI134" s="467"/>
      <c r="BJ134" s="467"/>
      <c r="BK134" s="467"/>
      <c r="BL134" s="467"/>
      <c r="BM134" s="467"/>
      <c r="BN134" s="467"/>
    </row>
    <row r="135" spans="1:66" s="474" customFormat="1" ht="12.75">
      <c r="A135" s="524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467"/>
      <c r="R135" s="467"/>
      <c r="S135" s="467"/>
      <c r="T135" s="467"/>
      <c r="U135" s="467"/>
      <c r="V135" s="467"/>
      <c r="W135" s="467"/>
      <c r="X135" s="467"/>
      <c r="Y135" s="467"/>
      <c r="Z135" s="467"/>
      <c r="AA135" s="467"/>
      <c r="AB135" s="467"/>
      <c r="AC135" s="467"/>
      <c r="AD135" s="467"/>
      <c r="AE135" s="467"/>
      <c r="AF135" s="467"/>
      <c r="AG135" s="467"/>
      <c r="AH135" s="467"/>
      <c r="AI135" s="467"/>
      <c r="AJ135" s="467"/>
      <c r="AK135" s="467"/>
      <c r="AL135" s="467"/>
      <c r="AM135" s="467"/>
      <c r="AN135" s="467"/>
      <c r="AO135" s="467"/>
      <c r="AP135" s="467"/>
      <c r="AQ135" s="467"/>
      <c r="AR135" s="467"/>
      <c r="AS135" s="467"/>
      <c r="AT135" s="467"/>
      <c r="AU135" s="467"/>
      <c r="AV135" s="467"/>
      <c r="AW135" s="467"/>
      <c r="AX135" s="467"/>
      <c r="AY135" s="467"/>
      <c r="AZ135" s="467"/>
      <c r="BA135" s="467"/>
      <c r="BB135" s="467"/>
      <c r="BC135" s="467"/>
      <c r="BD135" s="467"/>
      <c r="BE135" s="467"/>
      <c r="BF135" s="467"/>
      <c r="BG135" s="467"/>
      <c r="BH135" s="467"/>
      <c r="BI135" s="467"/>
      <c r="BJ135" s="467"/>
      <c r="BK135" s="467"/>
      <c r="BL135" s="467"/>
      <c r="BM135" s="467"/>
      <c r="BN135" s="467"/>
    </row>
    <row r="136" spans="1:66" s="474" customFormat="1" ht="12.75">
      <c r="A136" s="524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467"/>
      <c r="R136" s="467"/>
      <c r="S136" s="467"/>
      <c r="T136" s="467"/>
      <c r="U136" s="467"/>
      <c r="V136" s="467"/>
      <c r="W136" s="467"/>
      <c r="X136" s="467"/>
      <c r="Y136" s="467"/>
      <c r="Z136" s="467"/>
      <c r="AA136" s="467"/>
      <c r="AB136" s="467"/>
      <c r="AC136" s="467"/>
      <c r="AD136" s="467"/>
      <c r="AE136" s="467"/>
      <c r="AF136" s="467"/>
      <c r="AG136" s="467"/>
      <c r="AH136" s="467"/>
      <c r="AI136" s="467"/>
      <c r="AJ136" s="467"/>
      <c r="AK136" s="467"/>
      <c r="AL136" s="467"/>
      <c r="AM136" s="467"/>
      <c r="AN136" s="467"/>
      <c r="AO136" s="467"/>
      <c r="AP136" s="467"/>
      <c r="AQ136" s="467"/>
      <c r="AR136" s="467"/>
      <c r="AS136" s="467"/>
      <c r="AT136" s="467"/>
      <c r="AU136" s="467"/>
      <c r="AV136" s="467"/>
      <c r="AW136" s="467"/>
      <c r="AX136" s="467"/>
      <c r="AY136" s="467"/>
      <c r="AZ136" s="467"/>
      <c r="BA136" s="467"/>
      <c r="BB136" s="467"/>
      <c r="BC136" s="467"/>
      <c r="BD136" s="467"/>
      <c r="BE136" s="467"/>
      <c r="BF136" s="467"/>
      <c r="BG136" s="467"/>
      <c r="BH136" s="467"/>
      <c r="BI136" s="467"/>
      <c r="BJ136" s="467"/>
      <c r="BK136" s="467"/>
      <c r="BL136" s="467"/>
      <c r="BM136" s="467"/>
      <c r="BN136" s="467"/>
    </row>
    <row r="137" spans="1:66" s="474" customFormat="1" ht="12.75">
      <c r="A137" s="524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467"/>
      <c r="R137" s="467"/>
      <c r="S137" s="467"/>
      <c r="T137" s="467"/>
      <c r="U137" s="467"/>
      <c r="V137" s="467"/>
      <c r="W137" s="467"/>
      <c r="X137" s="467"/>
      <c r="Y137" s="467"/>
      <c r="Z137" s="467"/>
      <c r="AA137" s="467"/>
      <c r="AB137" s="467"/>
      <c r="AC137" s="467"/>
      <c r="AD137" s="467"/>
      <c r="AE137" s="467"/>
      <c r="AF137" s="467"/>
      <c r="AG137" s="467"/>
      <c r="AH137" s="467"/>
      <c r="AI137" s="467"/>
      <c r="AJ137" s="467"/>
      <c r="AK137" s="467"/>
      <c r="AL137" s="467"/>
      <c r="AM137" s="467"/>
      <c r="AN137" s="467"/>
      <c r="AO137" s="467"/>
      <c r="AP137" s="467"/>
      <c r="AQ137" s="467"/>
      <c r="AR137" s="467"/>
      <c r="AS137" s="467"/>
      <c r="AT137" s="467"/>
      <c r="AU137" s="467"/>
      <c r="AV137" s="467"/>
      <c r="AW137" s="467"/>
      <c r="AX137" s="467"/>
      <c r="AY137" s="467"/>
      <c r="AZ137" s="467"/>
      <c r="BA137" s="467"/>
      <c r="BB137" s="467"/>
      <c r="BC137" s="467"/>
      <c r="BD137" s="467"/>
      <c r="BE137" s="467"/>
      <c r="BF137" s="467"/>
      <c r="BG137" s="467"/>
      <c r="BH137" s="467"/>
      <c r="BI137" s="467"/>
      <c r="BJ137" s="467"/>
      <c r="BK137" s="467"/>
      <c r="BL137" s="467"/>
      <c r="BM137" s="467"/>
      <c r="BN137" s="467"/>
    </row>
    <row r="138" spans="1:66" s="474" customFormat="1" ht="12.75">
      <c r="A138" s="524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467"/>
      <c r="R138" s="467"/>
      <c r="S138" s="467"/>
      <c r="T138" s="467"/>
      <c r="U138" s="467"/>
      <c r="V138" s="467"/>
      <c r="W138" s="467"/>
      <c r="X138" s="467"/>
      <c r="Y138" s="467"/>
      <c r="Z138" s="467"/>
      <c r="AA138" s="467"/>
      <c r="AB138" s="467"/>
      <c r="AC138" s="467"/>
      <c r="AD138" s="467"/>
      <c r="AE138" s="467"/>
      <c r="AF138" s="467"/>
      <c r="AG138" s="467"/>
      <c r="AH138" s="467"/>
      <c r="AI138" s="467"/>
      <c r="AJ138" s="467"/>
      <c r="AK138" s="467"/>
      <c r="AL138" s="467"/>
      <c r="AM138" s="467"/>
      <c r="AN138" s="467"/>
      <c r="AO138" s="467"/>
      <c r="AP138" s="467"/>
      <c r="AQ138" s="467"/>
      <c r="AR138" s="467"/>
      <c r="AS138" s="467"/>
      <c r="AT138" s="467"/>
      <c r="AU138" s="467"/>
      <c r="AV138" s="467"/>
      <c r="AW138" s="467"/>
      <c r="AX138" s="467"/>
      <c r="AY138" s="467"/>
      <c r="AZ138" s="467"/>
      <c r="BA138" s="467"/>
      <c r="BB138" s="467"/>
      <c r="BC138" s="467"/>
      <c r="BD138" s="467"/>
      <c r="BE138" s="467"/>
      <c r="BF138" s="467"/>
      <c r="BG138" s="467"/>
      <c r="BH138" s="467"/>
      <c r="BI138" s="467"/>
      <c r="BJ138" s="467"/>
      <c r="BK138" s="467"/>
      <c r="BL138" s="467"/>
      <c r="BM138" s="467"/>
      <c r="BN138" s="467"/>
    </row>
    <row r="139" spans="1:66" s="474" customFormat="1" ht="12.75">
      <c r="A139" s="524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467"/>
      <c r="R139" s="467"/>
      <c r="S139" s="467"/>
      <c r="T139" s="467"/>
      <c r="U139" s="467"/>
      <c r="V139" s="467"/>
      <c r="W139" s="467"/>
      <c r="X139" s="467"/>
      <c r="Y139" s="467"/>
      <c r="Z139" s="467"/>
      <c r="AA139" s="467"/>
      <c r="AB139" s="467"/>
      <c r="AC139" s="467"/>
      <c r="AD139" s="467"/>
      <c r="AE139" s="467"/>
      <c r="AF139" s="467"/>
      <c r="AG139" s="467"/>
      <c r="AH139" s="467"/>
      <c r="AI139" s="467"/>
      <c r="AJ139" s="467"/>
      <c r="AK139" s="467"/>
      <c r="AL139" s="467"/>
      <c r="AM139" s="467"/>
      <c r="AN139" s="467"/>
      <c r="AO139" s="467"/>
      <c r="AP139" s="467"/>
      <c r="AQ139" s="467"/>
      <c r="AR139" s="467"/>
      <c r="AS139" s="467"/>
      <c r="AT139" s="467"/>
      <c r="AU139" s="467"/>
      <c r="AV139" s="467"/>
      <c r="AW139" s="467"/>
      <c r="AX139" s="467"/>
      <c r="AY139" s="467"/>
      <c r="AZ139" s="467"/>
      <c r="BA139" s="467"/>
      <c r="BB139" s="467"/>
      <c r="BC139" s="467"/>
      <c r="BD139" s="467"/>
      <c r="BE139" s="467"/>
      <c r="BF139" s="467"/>
      <c r="BG139" s="467"/>
      <c r="BH139" s="467"/>
      <c r="BI139" s="467"/>
      <c r="BJ139" s="467"/>
      <c r="BK139" s="467"/>
      <c r="BL139" s="467"/>
      <c r="BM139" s="467"/>
      <c r="BN139" s="467"/>
    </row>
    <row r="140" spans="1:66" s="474" customFormat="1" ht="12.75">
      <c r="A140" s="524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467"/>
      <c r="R140" s="467"/>
      <c r="S140" s="467"/>
      <c r="T140" s="467"/>
      <c r="U140" s="467"/>
      <c r="V140" s="467"/>
      <c r="W140" s="467"/>
      <c r="X140" s="467"/>
      <c r="Y140" s="467"/>
      <c r="Z140" s="467"/>
      <c r="AA140" s="467"/>
      <c r="AB140" s="467"/>
      <c r="AC140" s="467"/>
      <c r="AD140" s="467"/>
      <c r="AE140" s="467"/>
      <c r="AF140" s="467"/>
      <c r="AG140" s="467"/>
      <c r="AH140" s="467"/>
      <c r="AI140" s="467"/>
      <c r="AJ140" s="467"/>
      <c r="AK140" s="467"/>
      <c r="AL140" s="467"/>
      <c r="AM140" s="467"/>
      <c r="AN140" s="467"/>
      <c r="AO140" s="467"/>
      <c r="AP140" s="467"/>
      <c r="AQ140" s="467"/>
      <c r="AR140" s="467"/>
      <c r="AS140" s="467"/>
      <c r="AT140" s="467"/>
      <c r="AU140" s="467"/>
      <c r="AV140" s="467"/>
      <c r="AW140" s="467"/>
      <c r="AX140" s="467"/>
      <c r="AY140" s="467"/>
      <c r="AZ140" s="467"/>
      <c r="BA140" s="467"/>
      <c r="BB140" s="467"/>
      <c r="BC140" s="467"/>
      <c r="BD140" s="467"/>
      <c r="BE140" s="467"/>
      <c r="BF140" s="467"/>
      <c r="BG140" s="467"/>
      <c r="BH140" s="467"/>
      <c r="BI140" s="467"/>
      <c r="BJ140" s="467"/>
      <c r="BK140" s="467"/>
      <c r="BL140" s="467"/>
      <c r="BM140" s="467"/>
      <c r="BN140" s="467"/>
    </row>
    <row r="141" spans="1:66" s="474" customFormat="1" ht="12.75">
      <c r="A141" s="524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467"/>
      <c r="R141" s="467"/>
      <c r="S141" s="467"/>
      <c r="T141" s="467"/>
      <c r="U141" s="467"/>
      <c r="V141" s="467"/>
      <c r="W141" s="467"/>
      <c r="X141" s="467"/>
      <c r="Y141" s="467"/>
      <c r="Z141" s="467"/>
      <c r="AA141" s="467"/>
      <c r="AB141" s="467"/>
      <c r="AC141" s="467"/>
      <c r="AD141" s="467"/>
      <c r="AE141" s="467"/>
      <c r="AF141" s="467"/>
      <c r="AG141" s="467"/>
      <c r="AH141" s="467"/>
      <c r="AI141" s="467"/>
      <c r="AJ141" s="467"/>
      <c r="AK141" s="467"/>
      <c r="AL141" s="467"/>
      <c r="AM141" s="467"/>
      <c r="AN141" s="467"/>
      <c r="AO141" s="467"/>
      <c r="AP141" s="467"/>
      <c r="AQ141" s="467"/>
      <c r="AR141" s="467"/>
      <c r="AS141" s="467"/>
      <c r="AT141" s="467"/>
      <c r="AU141" s="467"/>
      <c r="AV141" s="467"/>
      <c r="AW141" s="467"/>
      <c r="AX141" s="467"/>
      <c r="AY141" s="467"/>
      <c r="AZ141" s="467"/>
      <c r="BA141" s="467"/>
      <c r="BB141" s="467"/>
      <c r="BC141" s="467"/>
      <c r="BD141" s="467"/>
      <c r="BE141" s="467"/>
      <c r="BF141" s="467"/>
      <c r="BG141" s="467"/>
      <c r="BH141" s="467"/>
      <c r="BI141" s="467"/>
      <c r="BJ141" s="467"/>
      <c r="BK141" s="467"/>
      <c r="BL141" s="467"/>
      <c r="BM141" s="467"/>
      <c r="BN141" s="467"/>
    </row>
    <row r="142" spans="1:66" s="474" customFormat="1" ht="12.75">
      <c r="A142" s="524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467"/>
      <c r="R142" s="467"/>
      <c r="S142" s="467"/>
      <c r="T142" s="467"/>
      <c r="U142" s="467"/>
      <c r="V142" s="467"/>
      <c r="W142" s="467"/>
      <c r="X142" s="467"/>
      <c r="Y142" s="467"/>
      <c r="Z142" s="467"/>
      <c r="AA142" s="467"/>
      <c r="AB142" s="467"/>
      <c r="AC142" s="467"/>
      <c r="AD142" s="467"/>
      <c r="AE142" s="467"/>
      <c r="AF142" s="467"/>
      <c r="AG142" s="467"/>
      <c r="AH142" s="467"/>
      <c r="AI142" s="467"/>
      <c r="AJ142" s="467"/>
      <c r="AK142" s="467"/>
      <c r="AL142" s="467"/>
      <c r="AM142" s="467"/>
      <c r="AN142" s="467"/>
      <c r="AO142" s="467"/>
      <c r="AP142" s="467"/>
      <c r="AQ142" s="467"/>
      <c r="AR142" s="467"/>
      <c r="AS142" s="467"/>
      <c r="AT142" s="467"/>
      <c r="AU142" s="467"/>
      <c r="AV142" s="467"/>
      <c r="AW142" s="467"/>
      <c r="AX142" s="467"/>
      <c r="AY142" s="467"/>
      <c r="AZ142" s="467"/>
      <c r="BA142" s="467"/>
      <c r="BB142" s="467"/>
      <c r="BC142" s="467"/>
      <c r="BD142" s="467"/>
      <c r="BE142" s="467"/>
      <c r="BF142" s="467"/>
      <c r="BG142" s="467"/>
      <c r="BH142" s="467"/>
      <c r="BI142" s="467"/>
      <c r="BJ142" s="467"/>
      <c r="BK142" s="467"/>
      <c r="BL142" s="467"/>
      <c r="BM142" s="467"/>
      <c r="BN142" s="467"/>
    </row>
    <row r="143" spans="1:66" s="474" customFormat="1" ht="12.75">
      <c r="A143" s="524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467"/>
      <c r="R143" s="467"/>
      <c r="S143" s="467"/>
      <c r="T143" s="467"/>
      <c r="U143" s="467"/>
      <c r="V143" s="467"/>
      <c r="W143" s="467"/>
      <c r="X143" s="467"/>
      <c r="Y143" s="467"/>
      <c r="Z143" s="467"/>
      <c r="AA143" s="467"/>
      <c r="AB143" s="467"/>
      <c r="AC143" s="467"/>
      <c r="AD143" s="467"/>
      <c r="AE143" s="467"/>
      <c r="AF143" s="467"/>
      <c r="AG143" s="467"/>
      <c r="AH143" s="467"/>
      <c r="AI143" s="467"/>
      <c r="AJ143" s="467"/>
      <c r="AK143" s="467"/>
      <c r="AL143" s="467"/>
      <c r="AM143" s="467"/>
      <c r="AN143" s="467"/>
      <c r="AO143" s="467"/>
      <c r="AP143" s="467"/>
      <c r="AQ143" s="467"/>
      <c r="AR143" s="467"/>
      <c r="AS143" s="467"/>
      <c r="AT143" s="467"/>
      <c r="AU143" s="467"/>
      <c r="AV143" s="467"/>
      <c r="AW143" s="467"/>
      <c r="AX143" s="467"/>
      <c r="AY143" s="467"/>
      <c r="AZ143" s="467"/>
      <c r="BA143" s="467"/>
      <c r="BB143" s="467"/>
      <c r="BC143" s="467"/>
      <c r="BD143" s="467"/>
      <c r="BE143" s="467"/>
      <c r="BF143" s="467"/>
      <c r="BG143" s="467"/>
      <c r="BH143" s="467"/>
      <c r="BI143" s="467"/>
      <c r="BJ143" s="467"/>
      <c r="BK143" s="467"/>
      <c r="BL143" s="467"/>
      <c r="BM143" s="467"/>
      <c r="BN143" s="467"/>
    </row>
    <row r="144" spans="1:66" s="474" customFormat="1" ht="12.75">
      <c r="A144" s="524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467"/>
      <c r="R144" s="467"/>
      <c r="S144" s="467"/>
      <c r="T144" s="467"/>
      <c r="U144" s="467"/>
      <c r="V144" s="467"/>
      <c r="W144" s="467"/>
      <c r="X144" s="467"/>
      <c r="Y144" s="467"/>
      <c r="Z144" s="467"/>
      <c r="AA144" s="467"/>
      <c r="AB144" s="467"/>
      <c r="AC144" s="467"/>
      <c r="AD144" s="467"/>
      <c r="AE144" s="467"/>
      <c r="AF144" s="467"/>
      <c r="AG144" s="467"/>
      <c r="AH144" s="467"/>
      <c r="AI144" s="467"/>
      <c r="AJ144" s="467"/>
      <c r="AK144" s="467"/>
      <c r="AL144" s="467"/>
      <c r="AM144" s="467"/>
      <c r="AN144" s="467"/>
      <c r="AO144" s="467"/>
      <c r="AP144" s="467"/>
      <c r="AQ144" s="467"/>
      <c r="AR144" s="467"/>
      <c r="AS144" s="467"/>
      <c r="AT144" s="467"/>
      <c r="AU144" s="467"/>
      <c r="AV144" s="467"/>
      <c r="AW144" s="467"/>
      <c r="AX144" s="467"/>
      <c r="AY144" s="467"/>
      <c r="AZ144" s="467"/>
      <c r="BA144" s="467"/>
      <c r="BB144" s="467"/>
      <c r="BC144" s="467"/>
      <c r="BD144" s="467"/>
      <c r="BE144" s="467"/>
      <c r="BF144" s="467"/>
      <c r="BG144" s="467"/>
      <c r="BH144" s="467"/>
      <c r="BI144" s="467"/>
      <c r="BJ144" s="467"/>
      <c r="BK144" s="467"/>
      <c r="BL144" s="467"/>
      <c r="BM144" s="467"/>
      <c r="BN144" s="467"/>
    </row>
    <row r="145" spans="1:66" s="474" customFormat="1" ht="12.75">
      <c r="A145" s="524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467"/>
      <c r="R145" s="467"/>
      <c r="S145" s="467"/>
      <c r="T145" s="467"/>
      <c r="U145" s="467"/>
      <c r="V145" s="467"/>
      <c r="W145" s="467"/>
      <c r="X145" s="467"/>
      <c r="Y145" s="467"/>
      <c r="Z145" s="467"/>
      <c r="AA145" s="467"/>
      <c r="AB145" s="467"/>
      <c r="AC145" s="467"/>
      <c r="AD145" s="467"/>
      <c r="AE145" s="467"/>
      <c r="AF145" s="467"/>
      <c r="AG145" s="467"/>
      <c r="AH145" s="467"/>
      <c r="AI145" s="467"/>
      <c r="AJ145" s="467"/>
      <c r="AK145" s="467"/>
      <c r="AL145" s="467"/>
      <c r="AM145" s="467"/>
      <c r="AN145" s="467"/>
      <c r="AO145" s="467"/>
      <c r="AP145" s="467"/>
      <c r="AQ145" s="467"/>
      <c r="AR145" s="467"/>
      <c r="AS145" s="467"/>
      <c r="AT145" s="467"/>
      <c r="AU145" s="467"/>
      <c r="AV145" s="467"/>
      <c r="AW145" s="467"/>
      <c r="AX145" s="467"/>
      <c r="AY145" s="467"/>
      <c r="AZ145" s="467"/>
      <c r="BA145" s="467"/>
      <c r="BB145" s="467"/>
      <c r="BC145" s="467"/>
      <c r="BD145" s="467"/>
      <c r="BE145" s="467"/>
      <c r="BF145" s="467"/>
      <c r="BG145" s="467"/>
      <c r="BH145" s="467"/>
      <c r="BI145" s="467"/>
      <c r="BJ145" s="467"/>
      <c r="BK145" s="467"/>
      <c r="BL145" s="467"/>
      <c r="BM145" s="467"/>
      <c r="BN145" s="467"/>
    </row>
    <row r="146" spans="1:66" s="474" customFormat="1" ht="12.75">
      <c r="A146" s="524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467"/>
      <c r="R146" s="467"/>
      <c r="S146" s="467"/>
      <c r="T146" s="467"/>
      <c r="U146" s="467"/>
      <c r="V146" s="467"/>
      <c r="W146" s="467"/>
      <c r="X146" s="467"/>
      <c r="Y146" s="467"/>
      <c r="Z146" s="467"/>
      <c r="AA146" s="467"/>
      <c r="AB146" s="467"/>
      <c r="AC146" s="467"/>
      <c r="AD146" s="467"/>
      <c r="AE146" s="467"/>
      <c r="AF146" s="467"/>
      <c r="AG146" s="467"/>
      <c r="AH146" s="467"/>
      <c r="AI146" s="467"/>
      <c r="AJ146" s="467"/>
      <c r="AK146" s="467"/>
      <c r="AL146" s="467"/>
      <c r="AM146" s="467"/>
      <c r="AN146" s="467"/>
      <c r="AO146" s="467"/>
      <c r="AP146" s="467"/>
      <c r="AQ146" s="467"/>
      <c r="AR146" s="467"/>
      <c r="AS146" s="467"/>
      <c r="AT146" s="467"/>
      <c r="AU146" s="467"/>
      <c r="AV146" s="467"/>
      <c r="AW146" s="467"/>
      <c r="AX146" s="467"/>
      <c r="AY146" s="467"/>
      <c r="AZ146" s="467"/>
      <c r="BA146" s="467"/>
      <c r="BB146" s="467"/>
      <c r="BC146" s="467"/>
      <c r="BD146" s="467"/>
      <c r="BE146" s="467"/>
      <c r="BF146" s="467"/>
      <c r="BG146" s="467"/>
      <c r="BH146" s="467"/>
      <c r="BI146" s="467"/>
      <c r="BJ146" s="467"/>
      <c r="BK146" s="467"/>
      <c r="BL146" s="467"/>
      <c r="BM146" s="467"/>
      <c r="BN146" s="467"/>
    </row>
    <row r="147" spans="1:66" s="474" customFormat="1" ht="12.75">
      <c r="A147" s="524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467"/>
      <c r="R147" s="467"/>
      <c r="S147" s="467"/>
      <c r="T147" s="467"/>
      <c r="U147" s="467"/>
      <c r="V147" s="467"/>
      <c r="W147" s="467"/>
      <c r="X147" s="467"/>
      <c r="Y147" s="467"/>
      <c r="Z147" s="467"/>
      <c r="AA147" s="467"/>
      <c r="AB147" s="467"/>
      <c r="AC147" s="467"/>
      <c r="AD147" s="467"/>
      <c r="AE147" s="467"/>
      <c r="AF147" s="467"/>
      <c r="AG147" s="467"/>
      <c r="AH147" s="467"/>
      <c r="AI147" s="467"/>
      <c r="AJ147" s="467"/>
      <c r="AK147" s="467"/>
      <c r="AL147" s="467"/>
      <c r="AM147" s="467"/>
      <c r="AN147" s="467"/>
      <c r="AO147" s="467"/>
      <c r="AP147" s="467"/>
      <c r="AQ147" s="467"/>
      <c r="AR147" s="467"/>
      <c r="AS147" s="467"/>
      <c r="AT147" s="467"/>
      <c r="AU147" s="467"/>
      <c r="AV147" s="467"/>
      <c r="AW147" s="467"/>
      <c r="AX147" s="467"/>
      <c r="AY147" s="467"/>
      <c r="AZ147" s="467"/>
      <c r="BA147" s="467"/>
      <c r="BB147" s="467"/>
      <c r="BC147" s="467"/>
      <c r="BD147" s="467"/>
      <c r="BE147" s="467"/>
      <c r="BF147" s="467"/>
      <c r="BG147" s="467"/>
      <c r="BH147" s="467"/>
      <c r="BI147" s="467"/>
      <c r="BJ147" s="467"/>
      <c r="BK147" s="467"/>
      <c r="BL147" s="467"/>
      <c r="BM147" s="467"/>
      <c r="BN147" s="467"/>
    </row>
    <row r="148" spans="1:66" s="474" customFormat="1" ht="12.75">
      <c r="A148" s="524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467"/>
      <c r="R148" s="467"/>
      <c r="S148" s="467"/>
      <c r="T148" s="467"/>
      <c r="U148" s="467"/>
      <c r="V148" s="467"/>
      <c r="W148" s="467"/>
      <c r="X148" s="467"/>
      <c r="Y148" s="467"/>
      <c r="Z148" s="467"/>
      <c r="AA148" s="467"/>
      <c r="AB148" s="467"/>
      <c r="AC148" s="467"/>
      <c r="AD148" s="467"/>
      <c r="AE148" s="467"/>
      <c r="AF148" s="467"/>
      <c r="AG148" s="467"/>
      <c r="AH148" s="467"/>
      <c r="AI148" s="467"/>
      <c r="AJ148" s="467"/>
      <c r="AK148" s="467"/>
      <c r="AL148" s="467"/>
      <c r="AM148" s="467"/>
      <c r="AN148" s="467"/>
      <c r="AO148" s="467"/>
      <c r="AP148" s="467"/>
      <c r="AQ148" s="467"/>
      <c r="AR148" s="467"/>
      <c r="AS148" s="467"/>
      <c r="AT148" s="467"/>
      <c r="AU148" s="467"/>
      <c r="AV148" s="467"/>
      <c r="AW148" s="467"/>
      <c r="AX148" s="467"/>
      <c r="AY148" s="467"/>
      <c r="AZ148" s="467"/>
      <c r="BA148" s="467"/>
      <c r="BB148" s="467"/>
      <c r="BC148" s="467"/>
      <c r="BD148" s="467"/>
      <c r="BE148" s="467"/>
      <c r="BF148" s="467"/>
      <c r="BG148" s="467"/>
      <c r="BH148" s="467"/>
      <c r="BI148" s="467"/>
      <c r="BJ148" s="467"/>
      <c r="BK148" s="467"/>
      <c r="BL148" s="467"/>
      <c r="BM148" s="467"/>
      <c r="BN148" s="467"/>
    </row>
    <row r="149" spans="1:66" s="474" customFormat="1" ht="12.75">
      <c r="A149" s="524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467"/>
      <c r="R149" s="467"/>
      <c r="S149" s="467"/>
      <c r="T149" s="467"/>
      <c r="U149" s="467"/>
      <c r="V149" s="467"/>
      <c r="W149" s="467"/>
      <c r="X149" s="467"/>
      <c r="Y149" s="467"/>
      <c r="Z149" s="467"/>
      <c r="AA149" s="467"/>
      <c r="AB149" s="467"/>
      <c r="AC149" s="467"/>
      <c r="AD149" s="467"/>
      <c r="AE149" s="467"/>
      <c r="AF149" s="467"/>
      <c r="AG149" s="467"/>
      <c r="AH149" s="467"/>
      <c r="AI149" s="467"/>
      <c r="AJ149" s="467"/>
      <c r="AK149" s="467"/>
      <c r="AL149" s="467"/>
      <c r="AM149" s="467"/>
      <c r="AN149" s="467"/>
      <c r="AO149" s="467"/>
      <c r="AP149" s="467"/>
      <c r="AQ149" s="467"/>
      <c r="AR149" s="467"/>
      <c r="AS149" s="467"/>
      <c r="AT149" s="467"/>
      <c r="AU149" s="467"/>
      <c r="AV149" s="467"/>
      <c r="AW149" s="467"/>
      <c r="AX149" s="467"/>
      <c r="AY149" s="467"/>
      <c r="AZ149" s="467"/>
      <c r="BA149" s="467"/>
      <c r="BB149" s="467"/>
      <c r="BC149" s="467"/>
      <c r="BD149" s="467"/>
      <c r="BE149" s="467"/>
      <c r="BF149" s="467"/>
      <c r="BG149" s="467"/>
      <c r="BH149" s="467"/>
      <c r="BI149" s="467"/>
      <c r="BJ149" s="467"/>
      <c r="BK149" s="467"/>
      <c r="BL149" s="467"/>
      <c r="BM149" s="467"/>
      <c r="BN149" s="467"/>
    </row>
    <row r="150" spans="1:66" s="474" customFormat="1" ht="12.75">
      <c r="A150" s="524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467"/>
      <c r="R150" s="467"/>
      <c r="S150" s="467"/>
      <c r="T150" s="467"/>
      <c r="U150" s="467"/>
      <c r="V150" s="467"/>
      <c r="W150" s="467"/>
      <c r="X150" s="467"/>
      <c r="Y150" s="467"/>
      <c r="Z150" s="467"/>
      <c r="AA150" s="467"/>
      <c r="AB150" s="467"/>
      <c r="AC150" s="467"/>
      <c r="AD150" s="467"/>
      <c r="AE150" s="467"/>
      <c r="AF150" s="467"/>
      <c r="AG150" s="467"/>
      <c r="AH150" s="467"/>
      <c r="AI150" s="467"/>
      <c r="AJ150" s="467"/>
      <c r="AK150" s="467"/>
      <c r="AL150" s="467"/>
      <c r="AM150" s="467"/>
      <c r="AN150" s="467"/>
      <c r="AO150" s="467"/>
      <c r="AP150" s="467"/>
      <c r="AQ150" s="467"/>
      <c r="AR150" s="467"/>
      <c r="AS150" s="467"/>
      <c r="AT150" s="467"/>
      <c r="AU150" s="467"/>
      <c r="AV150" s="467"/>
      <c r="AW150" s="467"/>
      <c r="AX150" s="467"/>
      <c r="AY150" s="467"/>
      <c r="AZ150" s="467"/>
      <c r="BA150" s="467"/>
      <c r="BB150" s="467"/>
      <c r="BC150" s="467"/>
      <c r="BD150" s="467"/>
      <c r="BE150" s="467"/>
      <c r="BF150" s="467"/>
      <c r="BG150" s="467"/>
      <c r="BH150" s="467"/>
      <c r="BI150" s="467"/>
      <c r="BJ150" s="467"/>
      <c r="BK150" s="467"/>
      <c r="BL150" s="467"/>
      <c r="BM150" s="467"/>
      <c r="BN150" s="467"/>
    </row>
    <row r="151" spans="1:66" s="474" customFormat="1" ht="12.75">
      <c r="A151" s="524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467"/>
      <c r="R151" s="467"/>
      <c r="S151" s="467"/>
      <c r="T151" s="467"/>
      <c r="U151" s="467"/>
      <c r="V151" s="467"/>
      <c r="W151" s="467"/>
      <c r="X151" s="467"/>
      <c r="Y151" s="467"/>
      <c r="Z151" s="467"/>
      <c r="AA151" s="467"/>
      <c r="AB151" s="467"/>
      <c r="AC151" s="467"/>
      <c r="AD151" s="467"/>
      <c r="AE151" s="467"/>
      <c r="AF151" s="467"/>
      <c r="AG151" s="467"/>
      <c r="AH151" s="467"/>
      <c r="AI151" s="467"/>
      <c r="AJ151" s="467"/>
      <c r="AK151" s="467"/>
      <c r="AL151" s="467"/>
      <c r="AM151" s="467"/>
      <c r="AN151" s="467"/>
      <c r="AO151" s="467"/>
      <c r="AP151" s="467"/>
      <c r="AQ151" s="467"/>
      <c r="AR151" s="467"/>
      <c r="AS151" s="467"/>
      <c r="AT151" s="467"/>
      <c r="AU151" s="467"/>
      <c r="AV151" s="467"/>
      <c r="AW151" s="467"/>
      <c r="AX151" s="467"/>
      <c r="AY151" s="467"/>
      <c r="AZ151" s="467"/>
      <c r="BA151" s="467"/>
      <c r="BB151" s="467"/>
      <c r="BC151" s="467"/>
      <c r="BD151" s="467"/>
      <c r="BE151" s="467"/>
      <c r="BF151" s="467"/>
      <c r="BG151" s="467"/>
      <c r="BH151" s="467"/>
      <c r="BI151" s="467"/>
      <c r="BJ151" s="467"/>
      <c r="BK151" s="467"/>
      <c r="BL151" s="467"/>
      <c r="BM151" s="467"/>
      <c r="BN151" s="467"/>
    </row>
    <row r="152" spans="1:66" s="474" customFormat="1" ht="12.75">
      <c r="A152" s="524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467"/>
      <c r="R152" s="467"/>
      <c r="S152" s="467"/>
      <c r="T152" s="467"/>
      <c r="U152" s="467"/>
      <c r="V152" s="467"/>
      <c r="W152" s="467"/>
      <c r="X152" s="467"/>
      <c r="Y152" s="467"/>
      <c r="Z152" s="467"/>
      <c r="AA152" s="467"/>
      <c r="AB152" s="467"/>
      <c r="AC152" s="467"/>
      <c r="AD152" s="467"/>
      <c r="AE152" s="467"/>
      <c r="AF152" s="467"/>
      <c r="AG152" s="467"/>
      <c r="AH152" s="467"/>
      <c r="AI152" s="467"/>
      <c r="AJ152" s="467"/>
      <c r="AK152" s="467"/>
      <c r="AL152" s="467"/>
      <c r="AM152" s="467"/>
      <c r="AN152" s="467"/>
      <c r="AO152" s="467"/>
      <c r="AP152" s="467"/>
      <c r="AQ152" s="467"/>
      <c r="AR152" s="467"/>
      <c r="AS152" s="467"/>
      <c r="AT152" s="467"/>
      <c r="AU152" s="467"/>
      <c r="AV152" s="467"/>
      <c r="AW152" s="467"/>
      <c r="AX152" s="467"/>
      <c r="AY152" s="467"/>
      <c r="AZ152" s="467"/>
      <c r="BA152" s="467"/>
      <c r="BB152" s="467"/>
      <c r="BC152" s="467"/>
      <c r="BD152" s="467"/>
      <c r="BE152" s="467"/>
      <c r="BF152" s="467"/>
      <c r="BG152" s="467"/>
      <c r="BH152" s="467"/>
      <c r="BI152" s="467"/>
      <c r="BJ152" s="467"/>
      <c r="BK152" s="467"/>
      <c r="BL152" s="467"/>
      <c r="BM152" s="467"/>
      <c r="BN152" s="467"/>
    </row>
    <row r="153" spans="1:66" s="474" customFormat="1" ht="12.75">
      <c r="A153" s="524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467"/>
      <c r="R153" s="467"/>
      <c r="S153" s="467"/>
      <c r="T153" s="467"/>
      <c r="U153" s="467"/>
      <c r="V153" s="467"/>
      <c r="W153" s="467"/>
      <c r="X153" s="467"/>
      <c r="Y153" s="467"/>
      <c r="Z153" s="467"/>
      <c r="AA153" s="467"/>
      <c r="AB153" s="467"/>
      <c r="AC153" s="467"/>
      <c r="AD153" s="467"/>
      <c r="AE153" s="467"/>
      <c r="AF153" s="467"/>
      <c r="AG153" s="467"/>
      <c r="AH153" s="467"/>
      <c r="AI153" s="467"/>
      <c r="AJ153" s="467"/>
      <c r="AK153" s="467"/>
      <c r="AL153" s="467"/>
      <c r="AM153" s="467"/>
      <c r="AN153" s="467"/>
      <c r="AO153" s="467"/>
      <c r="AP153" s="467"/>
      <c r="AQ153" s="467"/>
      <c r="AR153" s="467"/>
      <c r="AS153" s="467"/>
      <c r="AT153" s="467"/>
      <c r="AU153" s="467"/>
      <c r="AV153" s="467"/>
      <c r="AW153" s="467"/>
      <c r="AX153" s="467"/>
      <c r="AY153" s="467"/>
      <c r="AZ153" s="467"/>
      <c r="BA153" s="467"/>
      <c r="BB153" s="467"/>
      <c r="BC153" s="467"/>
      <c r="BD153" s="467"/>
      <c r="BE153" s="467"/>
      <c r="BF153" s="467"/>
      <c r="BG153" s="467"/>
      <c r="BH153" s="467"/>
      <c r="BI153" s="467"/>
      <c r="BJ153" s="467"/>
      <c r="BK153" s="467"/>
      <c r="BL153" s="467"/>
      <c r="BM153" s="467"/>
      <c r="BN153" s="467"/>
    </row>
    <row r="154" spans="1:66" s="474" customFormat="1" ht="12.75">
      <c r="A154" s="524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467"/>
      <c r="R154" s="467"/>
      <c r="S154" s="467"/>
      <c r="T154" s="467"/>
      <c r="U154" s="467"/>
      <c r="V154" s="467"/>
      <c r="W154" s="467"/>
      <c r="X154" s="467"/>
      <c r="Y154" s="467"/>
      <c r="Z154" s="467"/>
      <c r="AA154" s="467"/>
      <c r="AB154" s="467"/>
      <c r="AC154" s="467"/>
      <c r="AD154" s="467"/>
      <c r="AE154" s="467"/>
      <c r="AF154" s="467"/>
      <c r="AG154" s="467"/>
      <c r="AH154" s="467"/>
      <c r="AI154" s="467"/>
      <c r="AJ154" s="467"/>
      <c r="AK154" s="467"/>
      <c r="AL154" s="467"/>
      <c r="AM154" s="467"/>
      <c r="AN154" s="467"/>
      <c r="AO154" s="467"/>
      <c r="AP154" s="467"/>
      <c r="AQ154" s="467"/>
      <c r="AR154" s="467"/>
      <c r="AS154" s="467"/>
      <c r="AT154" s="467"/>
      <c r="AU154" s="467"/>
      <c r="AV154" s="467"/>
      <c r="AW154" s="467"/>
      <c r="AX154" s="467"/>
      <c r="AY154" s="467"/>
      <c r="AZ154" s="467"/>
      <c r="BA154" s="467"/>
      <c r="BB154" s="467"/>
      <c r="BC154" s="467"/>
      <c r="BD154" s="467"/>
      <c r="BE154" s="467"/>
      <c r="BF154" s="467"/>
      <c r="BG154" s="467"/>
      <c r="BH154" s="467"/>
      <c r="BI154" s="467"/>
      <c r="BJ154" s="467"/>
      <c r="BK154" s="467"/>
      <c r="BL154" s="467"/>
      <c r="BM154" s="467"/>
      <c r="BN154" s="467"/>
    </row>
    <row r="155" spans="1:66" s="474" customFormat="1" ht="12.75">
      <c r="A155" s="524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467"/>
      <c r="R155" s="467"/>
      <c r="S155" s="467"/>
      <c r="T155" s="467"/>
      <c r="U155" s="467"/>
      <c r="V155" s="467"/>
      <c r="W155" s="467"/>
      <c r="X155" s="467"/>
      <c r="Y155" s="467"/>
      <c r="Z155" s="467"/>
      <c r="AA155" s="467"/>
      <c r="AB155" s="467"/>
      <c r="AC155" s="467"/>
      <c r="AD155" s="467"/>
      <c r="AE155" s="467"/>
      <c r="AF155" s="467"/>
      <c r="AG155" s="467"/>
      <c r="AH155" s="467"/>
      <c r="AI155" s="467"/>
      <c r="AJ155" s="467"/>
      <c r="AK155" s="467"/>
      <c r="AL155" s="467"/>
      <c r="AM155" s="467"/>
      <c r="AN155" s="467"/>
      <c r="AO155" s="467"/>
      <c r="AP155" s="467"/>
      <c r="AQ155" s="467"/>
      <c r="AR155" s="467"/>
      <c r="AS155" s="467"/>
      <c r="AT155" s="467"/>
      <c r="AU155" s="467"/>
      <c r="AV155" s="467"/>
      <c r="AW155" s="467"/>
      <c r="AX155" s="467"/>
      <c r="AY155" s="467"/>
      <c r="AZ155" s="467"/>
      <c r="BA155" s="467"/>
      <c r="BB155" s="467"/>
      <c r="BC155" s="467"/>
      <c r="BD155" s="467"/>
      <c r="BE155" s="467"/>
      <c r="BF155" s="467"/>
      <c r="BG155" s="467"/>
      <c r="BH155" s="467"/>
      <c r="BI155" s="467"/>
      <c r="BJ155" s="467"/>
      <c r="BK155" s="467"/>
      <c r="BL155" s="467"/>
      <c r="BM155" s="467"/>
      <c r="BN155" s="467"/>
    </row>
    <row r="156" spans="1:66" s="474" customFormat="1" ht="12.75">
      <c r="A156" s="524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467"/>
      <c r="R156" s="467"/>
      <c r="S156" s="467"/>
      <c r="T156" s="467"/>
      <c r="U156" s="467"/>
      <c r="V156" s="467"/>
      <c r="W156" s="467"/>
      <c r="X156" s="467"/>
      <c r="Y156" s="467"/>
      <c r="Z156" s="467"/>
      <c r="AA156" s="467"/>
      <c r="AB156" s="467"/>
      <c r="AC156" s="467"/>
      <c r="AD156" s="467"/>
      <c r="AE156" s="467"/>
      <c r="AF156" s="467"/>
      <c r="AG156" s="467"/>
      <c r="AH156" s="467"/>
      <c r="AI156" s="467"/>
      <c r="AJ156" s="467"/>
      <c r="AK156" s="467"/>
      <c r="AL156" s="467"/>
      <c r="AM156" s="467"/>
      <c r="AN156" s="467"/>
      <c r="AO156" s="467"/>
      <c r="AP156" s="467"/>
      <c r="AQ156" s="467"/>
      <c r="AR156" s="467"/>
      <c r="AS156" s="467"/>
      <c r="AT156" s="467"/>
      <c r="AU156" s="467"/>
      <c r="AV156" s="467"/>
      <c r="AW156" s="467"/>
      <c r="AX156" s="467"/>
      <c r="AY156" s="467"/>
      <c r="AZ156" s="467"/>
      <c r="BA156" s="467"/>
      <c r="BB156" s="467"/>
      <c r="BC156" s="467"/>
      <c r="BD156" s="467"/>
      <c r="BE156" s="467"/>
      <c r="BF156" s="467"/>
      <c r="BG156" s="467"/>
      <c r="BH156" s="467"/>
      <c r="BI156" s="467"/>
      <c r="BJ156" s="467"/>
      <c r="BK156" s="467"/>
      <c r="BL156" s="467"/>
      <c r="BM156" s="467"/>
      <c r="BN156" s="467"/>
    </row>
    <row r="157" spans="1:66" s="474" customFormat="1" ht="12.75">
      <c r="A157" s="524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467"/>
      <c r="R157" s="467"/>
      <c r="S157" s="467"/>
      <c r="T157" s="467"/>
      <c r="U157" s="467"/>
      <c r="V157" s="467"/>
      <c r="W157" s="467"/>
      <c r="X157" s="467"/>
      <c r="Y157" s="467"/>
      <c r="Z157" s="467"/>
      <c r="AA157" s="467"/>
      <c r="AB157" s="467"/>
      <c r="AC157" s="467"/>
      <c r="AD157" s="467"/>
      <c r="AE157" s="467"/>
      <c r="AF157" s="467"/>
      <c r="AG157" s="467"/>
      <c r="AH157" s="467"/>
      <c r="AI157" s="467"/>
      <c r="AJ157" s="467"/>
      <c r="AK157" s="467"/>
      <c r="AL157" s="467"/>
      <c r="AM157" s="467"/>
      <c r="AN157" s="467"/>
      <c r="AO157" s="467"/>
      <c r="AP157" s="467"/>
      <c r="AQ157" s="467"/>
      <c r="AR157" s="467"/>
      <c r="AS157" s="467"/>
      <c r="AT157" s="467"/>
      <c r="AU157" s="467"/>
      <c r="AV157" s="467"/>
      <c r="AW157" s="467"/>
      <c r="AX157" s="467"/>
      <c r="AY157" s="467"/>
      <c r="AZ157" s="467"/>
      <c r="BA157" s="467"/>
      <c r="BB157" s="467"/>
      <c r="BC157" s="467"/>
      <c r="BD157" s="467"/>
      <c r="BE157" s="467"/>
      <c r="BF157" s="467"/>
      <c r="BG157" s="467"/>
      <c r="BH157" s="467"/>
      <c r="BI157" s="467"/>
      <c r="BJ157" s="467"/>
      <c r="BK157" s="467"/>
      <c r="BL157" s="467"/>
      <c r="BM157" s="467"/>
      <c r="BN157" s="467"/>
    </row>
    <row r="158" spans="1:66" s="474" customFormat="1" ht="12.75">
      <c r="A158" s="524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467"/>
      <c r="R158" s="467"/>
      <c r="S158" s="467"/>
      <c r="T158" s="467"/>
      <c r="U158" s="467"/>
      <c r="V158" s="467"/>
      <c r="W158" s="467"/>
      <c r="X158" s="467"/>
      <c r="Y158" s="467"/>
      <c r="Z158" s="467"/>
      <c r="AA158" s="467"/>
      <c r="AB158" s="467"/>
      <c r="AC158" s="467"/>
      <c r="AD158" s="467"/>
      <c r="AE158" s="467"/>
      <c r="AF158" s="467"/>
      <c r="AG158" s="467"/>
      <c r="AH158" s="467"/>
      <c r="AI158" s="467"/>
      <c r="AJ158" s="467"/>
      <c r="AK158" s="467"/>
      <c r="AL158" s="467"/>
      <c r="AM158" s="467"/>
      <c r="AN158" s="467"/>
      <c r="AO158" s="467"/>
      <c r="AP158" s="467"/>
      <c r="AQ158" s="467"/>
      <c r="AR158" s="467"/>
      <c r="AS158" s="467"/>
      <c r="AT158" s="467"/>
      <c r="AU158" s="467"/>
      <c r="AV158" s="467"/>
      <c r="AW158" s="467"/>
      <c r="AX158" s="467"/>
      <c r="AY158" s="467"/>
      <c r="AZ158" s="467"/>
      <c r="BA158" s="467"/>
      <c r="BB158" s="467"/>
      <c r="BC158" s="467"/>
      <c r="BD158" s="467"/>
      <c r="BE158" s="467"/>
      <c r="BF158" s="467"/>
      <c r="BG158" s="467"/>
      <c r="BH158" s="467"/>
      <c r="BI158" s="467"/>
      <c r="BJ158" s="467"/>
      <c r="BK158" s="467"/>
      <c r="BL158" s="467"/>
      <c r="BM158" s="467"/>
      <c r="BN158" s="467"/>
    </row>
    <row r="159" spans="1:66" s="474" customFormat="1" ht="12.75">
      <c r="A159" s="524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467"/>
      <c r="R159" s="467"/>
      <c r="S159" s="467"/>
      <c r="T159" s="467"/>
      <c r="U159" s="467"/>
      <c r="V159" s="467"/>
      <c r="W159" s="467"/>
      <c r="X159" s="467"/>
      <c r="Y159" s="467"/>
      <c r="Z159" s="467"/>
      <c r="AA159" s="467"/>
      <c r="AB159" s="467"/>
      <c r="AC159" s="467"/>
      <c r="AD159" s="467"/>
      <c r="AE159" s="467"/>
      <c r="AF159" s="467"/>
      <c r="AG159" s="467"/>
      <c r="AH159" s="467"/>
      <c r="AI159" s="467"/>
      <c r="AJ159" s="467"/>
      <c r="AK159" s="467"/>
      <c r="AL159" s="467"/>
      <c r="AM159" s="467"/>
      <c r="AN159" s="467"/>
      <c r="AO159" s="467"/>
      <c r="AP159" s="467"/>
      <c r="AQ159" s="467"/>
      <c r="AR159" s="467"/>
      <c r="AS159" s="467"/>
      <c r="AT159" s="467"/>
      <c r="AU159" s="467"/>
      <c r="AV159" s="467"/>
      <c r="AW159" s="467"/>
      <c r="AX159" s="467"/>
      <c r="AY159" s="467"/>
      <c r="AZ159" s="467"/>
      <c r="BA159" s="467"/>
      <c r="BB159" s="467"/>
      <c r="BC159" s="467"/>
      <c r="BD159" s="467"/>
      <c r="BE159" s="467"/>
      <c r="BF159" s="467"/>
      <c r="BG159" s="467"/>
      <c r="BH159" s="467"/>
      <c r="BI159" s="467"/>
      <c r="BJ159" s="467"/>
      <c r="BK159" s="467"/>
      <c r="BL159" s="467"/>
      <c r="BM159" s="467"/>
      <c r="BN159" s="467"/>
    </row>
    <row r="160" spans="1:66" s="474" customFormat="1" ht="12.75">
      <c r="A160" s="524"/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467"/>
      <c r="R160" s="467"/>
      <c r="S160" s="467"/>
      <c r="T160" s="467"/>
      <c r="U160" s="467"/>
      <c r="V160" s="467"/>
      <c r="W160" s="467"/>
      <c r="X160" s="467"/>
      <c r="Y160" s="467"/>
      <c r="Z160" s="467"/>
      <c r="AA160" s="467"/>
      <c r="AB160" s="467"/>
      <c r="AC160" s="467"/>
      <c r="AD160" s="467"/>
      <c r="AE160" s="467"/>
      <c r="AF160" s="467"/>
      <c r="AG160" s="467"/>
      <c r="AH160" s="467"/>
      <c r="AI160" s="467"/>
      <c r="AJ160" s="467"/>
      <c r="AK160" s="467"/>
      <c r="AL160" s="467"/>
      <c r="AM160" s="467"/>
      <c r="AN160" s="467"/>
      <c r="AO160" s="467"/>
      <c r="AP160" s="467"/>
      <c r="AQ160" s="467"/>
      <c r="AR160" s="467"/>
      <c r="AS160" s="467"/>
      <c r="AT160" s="467"/>
      <c r="AU160" s="467"/>
      <c r="AV160" s="467"/>
      <c r="AW160" s="467"/>
      <c r="AX160" s="467"/>
      <c r="AY160" s="467"/>
      <c r="AZ160" s="467"/>
      <c r="BA160" s="467"/>
      <c r="BB160" s="467"/>
      <c r="BC160" s="467"/>
      <c r="BD160" s="467"/>
      <c r="BE160" s="467"/>
      <c r="BF160" s="467"/>
      <c r="BG160" s="467"/>
      <c r="BH160" s="467"/>
      <c r="BI160" s="467"/>
      <c r="BJ160" s="467"/>
      <c r="BK160" s="467"/>
      <c r="BL160" s="467"/>
      <c r="BM160" s="467"/>
      <c r="BN160" s="467"/>
    </row>
    <row r="161" spans="1:66" s="474" customFormat="1" ht="12.75">
      <c r="A161" s="524"/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467"/>
      <c r="R161" s="467"/>
      <c r="S161" s="467"/>
      <c r="T161" s="467"/>
      <c r="U161" s="467"/>
      <c r="V161" s="467"/>
      <c r="W161" s="467"/>
      <c r="X161" s="467"/>
      <c r="Y161" s="467"/>
      <c r="Z161" s="467"/>
      <c r="AA161" s="467"/>
      <c r="AB161" s="467"/>
      <c r="AC161" s="467"/>
      <c r="AD161" s="467"/>
      <c r="AE161" s="467"/>
      <c r="AF161" s="467"/>
      <c r="AG161" s="467"/>
      <c r="AH161" s="467"/>
      <c r="AI161" s="467"/>
      <c r="AJ161" s="467"/>
      <c r="AK161" s="467"/>
      <c r="AL161" s="467"/>
      <c r="AM161" s="467"/>
      <c r="AN161" s="467"/>
      <c r="AO161" s="467"/>
      <c r="AP161" s="467"/>
      <c r="AQ161" s="467"/>
      <c r="AR161" s="467"/>
      <c r="AS161" s="467"/>
      <c r="AT161" s="467"/>
      <c r="AU161" s="467"/>
      <c r="AV161" s="467"/>
      <c r="AW161" s="467"/>
      <c r="AX161" s="467"/>
      <c r="AY161" s="467"/>
      <c r="AZ161" s="467"/>
      <c r="BA161" s="467"/>
      <c r="BB161" s="467"/>
      <c r="BC161" s="467"/>
      <c r="BD161" s="467"/>
      <c r="BE161" s="467"/>
      <c r="BF161" s="467"/>
      <c r="BG161" s="467"/>
      <c r="BH161" s="467"/>
      <c r="BI161" s="467"/>
      <c r="BJ161" s="467"/>
      <c r="BK161" s="467"/>
      <c r="BL161" s="467"/>
      <c r="BM161" s="467"/>
      <c r="BN161" s="467"/>
    </row>
    <row r="162" spans="1:66" s="474" customFormat="1" ht="12.75">
      <c r="A162" s="524"/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467"/>
      <c r="R162" s="467"/>
      <c r="S162" s="467"/>
      <c r="T162" s="467"/>
      <c r="U162" s="467"/>
      <c r="V162" s="467"/>
      <c r="W162" s="467"/>
      <c r="X162" s="467"/>
      <c r="Y162" s="467"/>
      <c r="Z162" s="467"/>
      <c r="AA162" s="467"/>
      <c r="AB162" s="467"/>
      <c r="AC162" s="467"/>
      <c r="AD162" s="467"/>
      <c r="AE162" s="467"/>
      <c r="AF162" s="467"/>
      <c r="AG162" s="467"/>
      <c r="AH162" s="467"/>
      <c r="AI162" s="467"/>
      <c r="AJ162" s="467"/>
      <c r="AK162" s="467"/>
      <c r="AL162" s="467"/>
      <c r="AM162" s="467"/>
      <c r="AN162" s="467"/>
      <c r="AO162" s="467"/>
      <c r="AP162" s="467"/>
      <c r="AQ162" s="467"/>
      <c r="AR162" s="467"/>
      <c r="AS162" s="467"/>
      <c r="AT162" s="467"/>
      <c r="AU162" s="467"/>
      <c r="AV162" s="467"/>
      <c r="AW162" s="467"/>
      <c r="AX162" s="467"/>
      <c r="AY162" s="467"/>
      <c r="AZ162" s="467"/>
      <c r="BA162" s="467"/>
      <c r="BB162" s="467"/>
      <c r="BC162" s="467"/>
      <c r="BD162" s="467"/>
      <c r="BE162" s="467"/>
      <c r="BF162" s="467"/>
      <c r="BG162" s="467"/>
      <c r="BH162" s="467"/>
      <c r="BI162" s="467"/>
      <c r="BJ162" s="467"/>
      <c r="BK162" s="467"/>
      <c r="BL162" s="467"/>
      <c r="BM162" s="467"/>
      <c r="BN162" s="467"/>
    </row>
    <row r="163" spans="1:66" s="474" customFormat="1" ht="12.75">
      <c r="A163" s="524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467"/>
      <c r="R163" s="467"/>
      <c r="S163" s="467"/>
      <c r="T163" s="467"/>
      <c r="U163" s="467"/>
      <c r="V163" s="467"/>
      <c r="W163" s="467"/>
      <c r="X163" s="467"/>
      <c r="Y163" s="467"/>
      <c r="Z163" s="467"/>
      <c r="AA163" s="467"/>
      <c r="AB163" s="467"/>
      <c r="AC163" s="467"/>
      <c r="AD163" s="467"/>
      <c r="AE163" s="467"/>
      <c r="AF163" s="467"/>
      <c r="AG163" s="467"/>
      <c r="AH163" s="467"/>
      <c r="AI163" s="467"/>
      <c r="AJ163" s="467"/>
      <c r="AK163" s="467"/>
      <c r="AL163" s="467"/>
      <c r="AM163" s="467"/>
      <c r="AN163" s="467"/>
      <c r="AO163" s="467"/>
      <c r="AP163" s="467"/>
      <c r="AQ163" s="467"/>
      <c r="AR163" s="467"/>
      <c r="AS163" s="467"/>
      <c r="AT163" s="467"/>
      <c r="AU163" s="467"/>
      <c r="AV163" s="467"/>
      <c r="AW163" s="467"/>
      <c r="AX163" s="467"/>
      <c r="AY163" s="467"/>
      <c r="AZ163" s="467"/>
      <c r="BA163" s="467"/>
      <c r="BB163" s="467"/>
      <c r="BC163" s="467"/>
      <c r="BD163" s="467"/>
      <c r="BE163" s="467"/>
      <c r="BF163" s="467"/>
      <c r="BG163" s="467"/>
      <c r="BH163" s="467"/>
      <c r="BI163" s="467"/>
      <c r="BJ163" s="467"/>
      <c r="BK163" s="467"/>
      <c r="BL163" s="467"/>
      <c r="BM163" s="467"/>
      <c r="BN163" s="467"/>
    </row>
    <row r="164" spans="1:66" s="474" customFormat="1" ht="12.75">
      <c r="A164" s="524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467"/>
      <c r="R164" s="467"/>
      <c r="S164" s="467"/>
      <c r="T164" s="467"/>
      <c r="U164" s="467"/>
      <c r="V164" s="467"/>
      <c r="W164" s="467"/>
      <c r="X164" s="467"/>
      <c r="Y164" s="467"/>
      <c r="Z164" s="467"/>
      <c r="AA164" s="467"/>
      <c r="AB164" s="467"/>
      <c r="AC164" s="467"/>
      <c r="AD164" s="467"/>
      <c r="AE164" s="467"/>
      <c r="AF164" s="467"/>
      <c r="AG164" s="467"/>
      <c r="AH164" s="467"/>
      <c r="AI164" s="467"/>
      <c r="AJ164" s="467"/>
      <c r="AK164" s="467"/>
      <c r="AL164" s="467"/>
      <c r="AM164" s="467"/>
      <c r="AN164" s="467"/>
      <c r="AO164" s="467"/>
      <c r="AP164" s="467"/>
      <c r="AQ164" s="467"/>
      <c r="AR164" s="467"/>
      <c r="AS164" s="467"/>
      <c r="AT164" s="467"/>
      <c r="AU164" s="467"/>
      <c r="AV164" s="467"/>
      <c r="AW164" s="467"/>
      <c r="AX164" s="467"/>
      <c r="AY164" s="467"/>
      <c r="AZ164" s="467"/>
      <c r="BA164" s="467"/>
      <c r="BB164" s="467"/>
      <c r="BC164" s="467"/>
      <c r="BD164" s="467"/>
      <c r="BE164" s="467"/>
      <c r="BF164" s="467"/>
      <c r="BG164" s="467"/>
      <c r="BH164" s="467"/>
      <c r="BI164" s="467"/>
      <c r="BJ164" s="467"/>
      <c r="BK164" s="467"/>
      <c r="BL164" s="467"/>
      <c r="BM164" s="467"/>
      <c r="BN164" s="467"/>
    </row>
    <row r="165" spans="1:66" s="474" customFormat="1" ht="12.75">
      <c r="A165" s="524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467"/>
      <c r="R165" s="467"/>
      <c r="S165" s="467"/>
      <c r="T165" s="467"/>
      <c r="U165" s="467"/>
      <c r="V165" s="467"/>
      <c r="W165" s="467"/>
      <c r="X165" s="467"/>
      <c r="Y165" s="467"/>
      <c r="Z165" s="467"/>
      <c r="AA165" s="467"/>
      <c r="AB165" s="467"/>
      <c r="AC165" s="467"/>
      <c r="AD165" s="467"/>
      <c r="AE165" s="467"/>
      <c r="AF165" s="467"/>
      <c r="AG165" s="467"/>
      <c r="AH165" s="467"/>
      <c r="AI165" s="467"/>
      <c r="AJ165" s="467"/>
      <c r="AK165" s="467"/>
      <c r="AL165" s="467"/>
      <c r="AM165" s="467"/>
      <c r="AN165" s="467"/>
      <c r="AO165" s="467"/>
      <c r="AP165" s="467"/>
      <c r="AQ165" s="467"/>
      <c r="AR165" s="467"/>
      <c r="AS165" s="467"/>
      <c r="AT165" s="467"/>
      <c r="AU165" s="467"/>
      <c r="AV165" s="467"/>
      <c r="AW165" s="467"/>
      <c r="AX165" s="467"/>
      <c r="AY165" s="467"/>
      <c r="AZ165" s="467"/>
      <c r="BA165" s="467"/>
      <c r="BB165" s="467"/>
      <c r="BC165" s="467"/>
      <c r="BD165" s="467"/>
      <c r="BE165" s="467"/>
      <c r="BF165" s="467"/>
      <c r="BG165" s="467"/>
      <c r="BH165" s="467"/>
      <c r="BI165" s="467"/>
      <c r="BJ165" s="467"/>
      <c r="BK165" s="467"/>
      <c r="BL165" s="467"/>
      <c r="BM165" s="467"/>
      <c r="BN165" s="467"/>
    </row>
    <row r="166" spans="1:66" s="474" customFormat="1" ht="12.75">
      <c r="A166" s="524"/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467"/>
      <c r="R166" s="467"/>
      <c r="S166" s="467"/>
      <c r="T166" s="467"/>
      <c r="U166" s="467"/>
      <c r="V166" s="467"/>
      <c r="W166" s="467"/>
      <c r="X166" s="467"/>
      <c r="Y166" s="467"/>
      <c r="Z166" s="467"/>
      <c r="AA166" s="467"/>
      <c r="AB166" s="467"/>
      <c r="AC166" s="467"/>
      <c r="AD166" s="467"/>
      <c r="AE166" s="467"/>
      <c r="AF166" s="467"/>
      <c r="AG166" s="467"/>
      <c r="AH166" s="467"/>
      <c r="AI166" s="467"/>
      <c r="AJ166" s="467"/>
      <c r="AK166" s="467"/>
      <c r="AL166" s="467"/>
      <c r="AM166" s="467"/>
      <c r="AN166" s="467"/>
      <c r="AO166" s="467"/>
      <c r="AP166" s="467"/>
      <c r="AQ166" s="467"/>
      <c r="AR166" s="467"/>
      <c r="AS166" s="467"/>
      <c r="AT166" s="467"/>
      <c r="AU166" s="467"/>
      <c r="AV166" s="467"/>
      <c r="AW166" s="467"/>
      <c r="AX166" s="467"/>
      <c r="AY166" s="467"/>
      <c r="AZ166" s="467"/>
      <c r="BA166" s="467"/>
      <c r="BB166" s="467"/>
      <c r="BC166" s="467"/>
      <c r="BD166" s="467"/>
      <c r="BE166" s="467"/>
      <c r="BF166" s="467"/>
      <c r="BG166" s="467"/>
      <c r="BH166" s="467"/>
      <c r="BI166" s="467"/>
      <c r="BJ166" s="467"/>
      <c r="BK166" s="467"/>
      <c r="BL166" s="467"/>
      <c r="BM166" s="467"/>
      <c r="BN166" s="467"/>
    </row>
    <row r="167" spans="1:66" s="474" customFormat="1" ht="12.75">
      <c r="A167" s="524"/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467"/>
      <c r="R167" s="467"/>
      <c r="S167" s="467"/>
      <c r="T167" s="467"/>
      <c r="U167" s="467"/>
      <c r="V167" s="467"/>
      <c r="W167" s="467"/>
      <c r="X167" s="467"/>
      <c r="Y167" s="467"/>
      <c r="Z167" s="467"/>
      <c r="AA167" s="467"/>
      <c r="AB167" s="467"/>
      <c r="AC167" s="467"/>
      <c r="AD167" s="467"/>
      <c r="AE167" s="467"/>
      <c r="AF167" s="467"/>
      <c r="AG167" s="467"/>
      <c r="AH167" s="467"/>
      <c r="AI167" s="467"/>
      <c r="AJ167" s="467"/>
      <c r="AK167" s="467"/>
      <c r="AL167" s="467"/>
      <c r="AM167" s="467"/>
      <c r="AN167" s="467"/>
      <c r="AO167" s="467"/>
      <c r="AP167" s="467"/>
      <c r="AQ167" s="467"/>
      <c r="AR167" s="467"/>
      <c r="AS167" s="467"/>
      <c r="AT167" s="467"/>
      <c r="AU167" s="467"/>
      <c r="AV167" s="467"/>
      <c r="AW167" s="467"/>
      <c r="AX167" s="467"/>
      <c r="AY167" s="467"/>
      <c r="AZ167" s="467"/>
      <c r="BA167" s="467"/>
      <c r="BB167" s="467"/>
      <c r="BC167" s="467"/>
      <c r="BD167" s="467"/>
      <c r="BE167" s="467"/>
      <c r="BF167" s="467"/>
      <c r="BG167" s="467"/>
      <c r="BH167" s="467"/>
      <c r="BI167" s="467"/>
      <c r="BJ167" s="467"/>
      <c r="BK167" s="467"/>
      <c r="BL167" s="467"/>
      <c r="BM167" s="467"/>
      <c r="BN167" s="467"/>
    </row>
    <row r="168" spans="1:66" s="474" customFormat="1" ht="12.75">
      <c r="A168" s="524"/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467"/>
      <c r="R168" s="467"/>
      <c r="S168" s="467"/>
      <c r="T168" s="467"/>
      <c r="U168" s="467"/>
      <c r="V168" s="467"/>
      <c r="W168" s="467"/>
      <c r="X168" s="467"/>
      <c r="Y168" s="467"/>
      <c r="Z168" s="467"/>
      <c r="AA168" s="467"/>
      <c r="AB168" s="467"/>
      <c r="AC168" s="467"/>
      <c r="AD168" s="467"/>
      <c r="AE168" s="467"/>
      <c r="AF168" s="467"/>
      <c r="AG168" s="467"/>
      <c r="AH168" s="467"/>
      <c r="AI168" s="467"/>
      <c r="AJ168" s="467"/>
      <c r="AK168" s="467"/>
      <c r="AL168" s="467"/>
      <c r="AM168" s="467"/>
      <c r="AN168" s="467"/>
      <c r="AO168" s="467"/>
      <c r="AP168" s="467"/>
      <c r="AQ168" s="467"/>
      <c r="AR168" s="467"/>
      <c r="AS168" s="467"/>
      <c r="AT168" s="467"/>
      <c r="AU168" s="467"/>
      <c r="AV168" s="467"/>
      <c r="AW168" s="467"/>
      <c r="AX168" s="467"/>
      <c r="AY168" s="467"/>
      <c r="AZ168" s="467"/>
      <c r="BA168" s="467"/>
      <c r="BB168" s="467"/>
      <c r="BC168" s="467"/>
      <c r="BD168" s="467"/>
      <c r="BE168" s="467"/>
      <c r="BF168" s="467"/>
      <c r="BG168" s="467"/>
      <c r="BH168" s="467"/>
      <c r="BI168" s="467"/>
      <c r="BJ168" s="467"/>
      <c r="BK168" s="467"/>
      <c r="BL168" s="467"/>
      <c r="BM168" s="467"/>
      <c r="BN168" s="467"/>
    </row>
    <row r="169" spans="1:66" s="474" customFormat="1" ht="12.75">
      <c r="A169" s="524"/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467"/>
      <c r="R169" s="467"/>
      <c r="S169" s="467"/>
      <c r="T169" s="467"/>
      <c r="U169" s="467"/>
      <c r="V169" s="467"/>
      <c r="W169" s="467"/>
      <c r="X169" s="467"/>
      <c r="Y169" s="467"/>
      <c r="Z169" s="467"/>
      <c r="AA169" s="467"/>
      <c r="AB169" s="467"/>
      <c r="AC169" s="467"/>
      <c r="AD169" s="467"/>
      <c r="AE169" s="467"/>
      <c r="AF169" s="467"/>
      <c r="AG169" s="467"/>
      <c r="AH169" s="467"/>
      <c r="AI169" s="467"/>
      <c r="AJ169" s="467"/>
      <c r="AK169" s="467"/>
      <c r="AL169" s="467"/>
      <c r="AM169" s="467"/>
      <c r="AN169" s="467"/>
      <c r="AO169" s="467"/>
      <c r="AP169" s="467"/>
      <c r="AQ169" s="467"/>
      <c r="AR169" s="467"/>
      <c r="AS169" s="467"/>
      <c r="AT169" s="467"/>
      <c r="AU169" s="467"/>
      <c r="AV169" s="467"/>
      <c r="AW169" s="467"/>
      <c r="AX169" s="467"/>
      <c r="AY169" s="467"/>
      <c r="AZ169" s="467"/>
      <c r="BA169" s="467"/>
      <c r="BB169" s="467"/>
      <c r="BC169" s="467"/>
      <c r="BD169" s="467"/>
      <c r="BE169" s="467"/>
      <c r="BF169" s="467"/>
      <c r="BG169" s="467"/>
      <c r="BH169" s="467"/>
      <c r="BI169" s="467"/>
      <c r="BJ169" s="467"/>
      <c r="BK169" s="467"/>
      <c r="BL169" s="467"/>
      <c r="BM169" s="467"/>
      <c r="BN169" s="467"/>
    </row>
    <row r="170" spans="1:66" s="474" customFormat="1" ht="12.75">
      <c r="A170" s="524"/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467"/>
      <c r="R170" s="467"/>
      <c r="S170" s="467"/>
      <c r="T170" s="467"/>
      <c r="U170" s="467"/>
      <c r="V170" s="467"/>
      <c r="W170" s="467"/>
      <c r="X170" s="467"/>
      <c r="Y170" s="467"/>
      <c r="Z170" s="467"/>
      <c r="AA170" s="467"/>
      <c r="AB170" s="467"/>
      <c r="AC170" s="467"/>
      <c r="AD170" s="467"/>
      <c r="AE170" s="467"/>
      <c r="AF170" s="467"/>
      <c r="AG170" s="467"/>
      <c r="AH170" s="467"/>
      <c r="AI170" s="467"/>
      <c r="AJ170" s="467"/>
      <c r="AK170" s="467"/>
      <c r="AL170" s="467"/>
      <c r="AM170" s="467"/>
      <c r="AN170" s="467"/>
      <c r="AO170" s="467"/>
      <c r="AP170" s="467"/>
      <c r="AQ170" s="467"/>
      <c r="AR170" s="467"/>
      <c r="AS170" s="467"/>
      <c r="AT170" s="467"/>
      <c r="AU170" s="467"/>
      <c r="AV170" s="467"/>
      <c r="AW170" s="467"/>
      <c r="AX170" s="467"/>
      <c r="AY170" s="467"/>
      <c r="AZ170" s="467"/>
      <c r="BA170" s="467"/>
      <c r="BB170" s="467"/>
      <c r="BC170" s="467"/>
      <c r="BD170" s="467"/>
      <c r="BE170" s="467"/>
      <c r="BF170" s="467"/>
      <c r="BG170" s="467"/>
      <c r="BH170" s="467"/>
      <c r="BI170" s="467"/>
      <c r="BJ170" s="467"/>
      <c r="BK170" s="467"/>
      <c r="BL170" s="467"/>
      <c r="BM170" s="467"/>
      <c r="BN170" s="467"/>
    </row>
    <row r="171" spans="1:66" s="474" customFormat="1" ht="12.75">
      <c r="A171" s="524"/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467"/>
      <c r="R171" s="467"/>
      <c r="S171" s="467"/>
      <c r="T171" s="467"/>
      <c r="U171" s="467"/>
      <c r="V171" s="467"/>
      <c r="W171" s="467"/>
      <c r="X171" s="467"/>
      <c r="Y171" s="467"/>
      <c r="Z171" s="467"/>
      <c r="AA171" s="467"/>
      <c r="AB171" s="467"/>
      <c r="AC171" s="467"/>
      <c r="AD171" s="467"/>
      <c r="AE171" s="467"/>
      <c r="AF171" s="467"/>
      <c r="AG171" s="467"/>
      <c r="AH171" s="467"/>
      <c r="AI171" s="467"/>
      <c r="AJ171" s="467"/>
      <c r="AK171" s="467"/>
      <c r="AL171" s="467"/>
      <c r="AM171" s="467"/>
      <c r="AN171" s="467"/>
      <c r="AO171" s="467"/>
      <c r="AP171" s="467"/>
      <c r="AQ171" s="467"/>
      <c r="AR171" s="467"/>
      <c r="AS171" s="467"/>
      <c r="AT171" s="467"/>
      <c r="AU171" s="467"/>
      <c r="AV171" s="467"/>
      <c r="AW171" s="467"/>
      <c r="AX171" s="467"/>
      <c r="AY171" s="467"/>
      <c r="AZ171" s="467"/>
      <c r="BA171" s="467"/>
      <c r="BB171" s="467"/>
      <c r="BC171" s="467"/>
      <c r="BD171" s="467"/>
      <c r="BE171" s="467"/>
      <c r="BF171" s="467"/>
      <c r="BG171" s="467"/>
      <c r="BH171" s="467"/>
      <c r="BI171" s="467"/>
      <c r="BJ171" s="467"/>
      <c r="BK171" s="467"/>
      <c r="BL171" s="467"/>
      <c r="BM171" s="467"/>
      <c r="BN171" s="467"/>
    </row>
    <row r="172" spans="1:66" s="474" customFormat="1" ht="12.75">
      <c r="A172" s="524"/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467"/>
      <c r="R172" s="467"/>
      <c r="S172" s="467"/>
      <c r="T172" s="467"/>
      <c r="U172" s="467"/>
      <c r="V172" s="467"/>
      <c r="W172" s="467"/>
      <c r="X172" s="467"/>
      <c r="Y172" s="467"/>
      <c r="Z172" s="467"/>
      <c r="AA172" s="467"/>
      <c r="AB172" s="467"/>
      <c r="AC172" s="467"/>
      <c r="AD172" s="467"/>
      <c r="AE172" s="467"/>
      <c r="AF172" s="467"/>
      <c r="AG172" s="467"/>
      <c r="AH172" s="467"/>
      <c r="AI172" s="467"/>
      <c r="AJ172" s="467"/>
      <c r="AK172" s="467"/>
      <c r="AL172" s="467"/>
      <c r="AM172" s="467"/>
      <c r="AN172" s="467"/>
      <c r="AO172" s="467"/>
      <c r="AP172" s="467"/>
      <c r="AQ172" s="467"/>
      <c r="AR172" s="467"/>
      <c r="AS172" s="467"/>
      <c r="AT172" s="467"/>
      <c r="AU172" s="467"/>
      <c r="AV172" s="467"/>
      <c r="AW172" s="467"/>
      <c r="AX172" s="467"/>
      <c r="AY172" s="467"/>
      <c r="AZ172" s="467"/>
      <c r="BA172" s="467"/>
      <c r="BB172" s="467"/>
      <c r="BC172" s="467"/>
      <c r="BD172" s="467"/>
      <c r="BE172" s="467"/>
      <c r="BF172" s="467"/>
      <c r="BG172" s="467"/>
      <c r="BH172" s="467"/>
      <c r="BI172" s="467"/>
      <c r="BJ172" s="467"/>
      <c r="BK172" s="467"/>
      <c r="BL172" s="467"/>
      <c r="BM172" s="467"/>
      <c r="BN172" s="467"/>
    </row>
    <row r="173" spans="1:66" s="474" customFormat="1" ht="12.75">
      <c r="A173" s="524"/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467"/>
      <c r="R173" s="467"/>
      <c r="S173" s="467"/>
      <c r="T173" s="467"/>
      <c r="U173" s="467"/>
      <c r="V173" s="467"/>
      <c r="W173" s="467"/>
      <c r="X173" s="467"/>
      <c r="Y173" s="467"/>
      <c r="Z173" s="467"/>
      <c r="AA173" s="467"/>
      <c r="AB173" s="467"/>
      <c r="AC173" s="467"/>
      <c r="AD173" s="467"/>
      <c r="AE173" s="467"/>
      <c r="AF173" s="467"/>
      <c r="AG173" s="467"/>
      <c r="AH173" s="467"/>
      <c r="AI173" s="467"/>
      <c r="AJ173" s="467"/>
      <c r="AK173" s="467"/>
      <c r="AL173" s="467"/>
      <c r="AM173" s="467"/>
      <c r="AN173" s="467"/>
      <c r="AO173" s="467"/>
      <c r="AP173" s="467"/>
      <c r="AQ173" s="467"/>
      <c r="AR173" s="467"/>
      <c r="AS173" s="467"/>
      <c r="AT173" s="467"/>
      <c r="AU173" s="467"/>
      <c r="AV173" s="467"/>
      <c r="AW173" s="467"/>
      <c r="AX173" s="467"/>
      <c r="AY173" s="467"/>
      <c r="AZ173" s="467"/>
      <c r="BA173" s="467"/>
      <c r="BB173" s="467"/>
      <c r="BC173" s="467"/>
      <c r="BD173" s="467"/>
      <c r="BE173" s="467"/>
      <c r="BF173" s="467"/>
      <c r="BG173" s="467"/>
      <c r="BH173" s="467"/>
      <c r="BI173" s="467"/>
      <c r="BJ173" s="467"/>
      <c r="BK173" s="467"/>
      <c r="BL173" s="467"/>
      <c r="BM173" s="467"/>
      <c r="BN173" s="467"/>
    </row>
    <row r="174" spans="1:66" s="474" customFormat="1" ht="12.75">
      <c r="A174" s="524"/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467"/>
      <c r="R174" s="467"/>
      <c r="S174" s="467"/>
      <c r="T174" s="467"/>
      <c r="U174" s="467"/>
      <c r="V174" s="467"/>
      <c r="W174" s="467"/>
      <c r="X174" s="467"/>
      <c r="Y174" s="467"/>
      <c r="Z174" s="467"/>
      <c r="AA174" s="467"/>
      <c r="AB174" s="467"/>
      <c r="AC174" s="467"/>
      <c r="AD174" s="467"/>
      <c r="AE174" s="467"/>
      <c r="AF174" s="467"/>
      <c r="AG174" s="467"/>
      <c r="AH174" s="467"/>
      <c r="AI174" s="467"/>
      <c r="AJ174" s="467"/>
      <c r="AK174" s="467"/>
      <c r="AL174" s="467"/>
      <c r="AM174" s="467"/>
      <c r="AN174" s="467"/>
      <c r="AO174" s="467"/>
      <c r="AP174" s="467"/>
      <c r="AQ174" s="467"/>
      <c r="AR174" s="467"/>
      <c r="AS174" s="467"/>
      <c r="AT174" s="467"/>
      <c r="AU174" s="467"/>
      <c r="AV174" s="467"/>
      <c r="AW174" s="467"/>
      <c r="AX174" s="467"/>
      <c r="AY174" s="467"/>
      <c r="AZ174" s="467"/>
      <c r="BA174" s="467"/>
      <c r="BB174" s="467"/>
      <c r="BC174" s="467"/>
      <c r="BD174" s="467"/>
      <c r="BE174" s="467"/>
      <c r="BF174" s="467"/>
      <c r="BG174" s="467"/>
      <c r="BH174" s="467"/>
      <c r="BI174" s="467"/>
      <c r="BJ174" s="467"/>
      <c r="BK174" s="467"/>
      <c r="BL174" s="467"/>
      <c r="BM174" s="467"/>
      <c r="BN174" s="467"/>
    </row>
    <row r="175" spans="1:66" s="474" customFormat="1" ht="12.75">
      <c r="A175" s="524"/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467"/>
      <c r="R175" s="467"/>
      <c r="S175" s="467"/>
      <c r="T175" s="467"/>
      <c r="U175" s="467"/>
      <c r="V175" s="467"/>
      <c r="W175" s="467"/>
      <c r="X175" s="467"/>
      <c r="Y175" s="467"/>
      <c r="Z175" s="467"/>
      <c r="AA175" s="467"/>
      <c r="AB175" s="467"/>
      <c r="AC175" s="467"/>
      <c r="AD175" s="467"/>
      <c r="AE175" s="467"/>
      <c r="AF175" s="467"/>
      <c r="AG175" s="467"/>
      <c r="AH175" s="467"/>
      <c r="AI175" s="467"/>
      <c r="AJ175" s="467"/>
      <c r="AK175" s="467"/>
      <c r="AL175" s="467"/>
      <c r="AM175" s="467"/>
      <c r="AN175" s="467"/>
      <c r="AO175" s="467"/>
      <c r="AP175" s="467"/>
      <c r="AQ175" s="467"/>
      <c r="AR175" s="467"/>
      <c r="AS175" s="467"/>
      <c r="AT175" s="467"/>
      <c r="AU175" s="467"/>
      <c r="AV175" s="467"/>
      <c r="AW175" s="467"/>
      <c r="AX175" s="467"/>
      <c r="AY175" s="467"/>
      <c r="AZ175" s="467"/>
      <c r="BA175" s="467"/>
      <c r="BB175" s="467"/>
      <c r="BC175" s="467"/>
      <c r="BD175" s="467"/>
      <c r="BE175" s="467"/>
      <c r="BF175" s="467"/>
      <c r="BG175" s="467"/>
      <c r="BH175" s="467"/>
      <c r="BI175" s="467"/>
      <c r="BJ175" s="467"/>
      <c r="BK175" s="467"/>
      <c r="BL175" s="467"/>
      <c r="BM175" s="467"/>
      <c r="BN175" s="467"/>
    </row>
    <row r="176" spans="1:66" s="474" customFormat="1" ht="12.75">
      <c r="A176" s="524"/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467"/>
      <c r="R176" s="467"/>
      <c r="S176" s="467"/>
      <c r="T176" s="467"/>
      <c r="U176" s="467"/>
      <c r="V176" s="467"/>
      <c r="W176" s="467"/>
      <c r="X176" s="467"/>
      <c r="Y176" s="467"/>
      <c r="Z176" s="467"/>
      <c r="AA176" s="467"/>
      <c r="AB176" s="467"/>
      <c r="AC176" s="467"/>
      <c r="AD176" s="467"/>
      <c r="AE176" s="467"/>
      <c r="AF176" s="467"/>
      <c r="AG176" s="467"/>
      <c r="AH176" s="467"/>
      <c r="AI176" s="467"/>
      <c r="AJ176" s="467"/>
      <c r="AK176" s="467"/>
      <c r="AL176" s="467"/>
      <c r="AM176" s="467"/>
      <c r="AN176" s="467"/>
      <c r="AO176" s="467"/>
      <c r="AP176" s="467"/>
      <c r="AQ176" s="467"/>
      <c r="AR176" s="467"/>
      <c r="AS176" s="467"/>
      <c r="AT176" s="467"/>
      <c r="AU176" s="467"/>
      <c r="AV176" s="467"/>
      <c r="AW176" s="467"/>
      <c r="AX176" s="467"/>
      <c r="AY176" s="467"/>
      <c r="AZ176" s="467"/>
      <c r="BA176" s="467"/>
      <c r="BB176" s="467"/>
      <c r="BC176" s="467"/>
      <c r="BD176" s="467"/>
      <c r="BE176" s="467"/>
      <c r="BF176" s="467"/>
      <c r="BG176" s="467"/>
      <c r="BH176" s="467"/>
      <c r="BI176" s="467"/>
      <c r="BJ176" s="467"/>
      <c r="BK176" s="467"/>
      <c r="BL176" s="467"/>
      <c r="BM176" s="467"/>
      <c r="BN176" s="467"/>
    </row>
    <row r="177" spans="1:66" s="474" customFormat="1" ht="12.75">
      <c r="A177" s="524"/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467"/>
      <c r="R177" s="467"/>
      <c r="S177" s="467"/>
      <c r="T177" s="467"/>
      <c r="U177" s="467"/>
      <c r="V177" s="467"/>
      <c r="W177" s="467"/>
      <c r="X177" s="467"/>
      <c r="Y177" s="467"/>
      <c r="Z177" s="467"/>
      <c r="AA177" s="467"/>
      <c r="AB177" s="467"/>
      <c r="AC177" s="467"/>
      <c r="AD177" s="467"/>
      <c r="AE177" s="467"/>
      <c r="AF177" s="467"/>
      <c r="AG177" s="467"/>
      <c r="AH177" s="467"/>
      <c r="AI177" s="467"/>
      <c r="AJ177" s="467"/>
      <c r="AK177" s="467"/>
      <c r="AL177" s="467"/>
      <c r="AM177" s="467"/>
      <c r="AN177" s="467"/>
      <c r="AO177" s="467"/>
      <c r="AP177" s="467"/>
      <c r="AQ177" s="467"/>
      <c r="AR177" s="467"/>
      <c r="AS177" s="467"/>
      <c r="AT177" s="467"/>
      <c r="AU177" s="467"/>
      <c r="AV177" s="467"/>
      <c r="AW177" s="467"/>
      <c r="AX177" s="467"/>
      <c r="AY177" s="467"/>
      <c r="AZ177" s="467"/>
      <c r="BA177" s="467"/>
      <c r="BB177" s="467"/>
      <c r="BC177" s="467"/>
      <c r="BD177" s="467"/>
      <c r="BE177" s="467"/>
      <c r="BF177" s="467"/>
      <c r="BG177" s="467"/>
      <c r="BH177" s="467"/>
      <c r="BI177" s="467"/>
      <c r="BJ177" s="467"/>
      <c r="BK177" s="467"/>
      <c r="BL177" s="467"/>
      <c r="BM177" s="467"/>
      <c r="BN177" s="467"/>
    </row>
    <row r="178" spans="1:66" s="474" customFormat="1" ht="12.75">
      <c r="A178" s="524"/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467"/>
      <c r="R178" s="467"/>
      <c r="S178" s="467"/>
      <c r="T178" s="467"/>
      <c r="U178" s="467"/>
      <c r="V178" s="467"/>
      <c r="W178" s="467"/>
      <c r="X178" s="467"/>
      <c r="Y178" s="467"/>
      <c r="Z178" s="467"/>
      <c r="AA178" s="467"/>
      <c r="AB178" s="467"/>
      <c r="AC178" s="467"/>
      <c r="AD178" s="467"/>
      <c r="AE178" s="467"/>
      <c r="AF178" s="467"/>
      <c r="AG178" s="467"/>
      <c r="AH178" s="467"/>
      <c r="AI178" s="467"/>
      <c r="AJ178" s="467"/>
      <c r="AK178" s="467"/>
      <c r="AL178" s="467"/>
      <c r="AM178" s="467"/>
      <c r="AN178" s="467"/>
      <c r="AO178" s="467"/>
      <c r="AP178" s="467"/>
      <c r="AQ178" s="467"/>
      <c r="AR178" s="467"/>
      <c r="AS178" s="467"/>
      <c r="AT178" s="467"/>
      <c r="AU178" s="467"/>
      <c r="AV178" s="467"/>
      <c r="AW178" s="467"/>
      <c r="AX178" s="467"/>
      <c r="AY178" s="467"/>
      <c r="AZ178" s="467"/>
      <c r="BA178" s="467"/>
      <c r="BB178" s="467"/>
      <c r="BC178" s="467"/>
      <c r="BD178" s="467"/>
      <c r="BE178" s="467"/>
      <c r="BF178" s="467"/>
      <c r="BG178" s="467"/>
      <c r="BH178" s="467"/>
      <c r="BI178" s="467"/>
      <c r="BJ178" s="467"/>
      <c r="BK178" s="467"/>
      <c r="BL178" s="467"/>
      <c r="BM178" s="467"/>
      <c r="BN178" s="467"/>
    </row>
    <row r="179" spans="1:66" s="474" customFormat="1" ht="12.75">
      <c r="A179" s="524"/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467"/>
      <c r="R179" s="467"/>
      <c r="S179" s="467"/>
      <c r="T179" s="467"/>
      <c r="U179" s="467"/>
      <c r="V179" s="467"/>
      <c r="W179" s="467"/>
      <c r="X179" s="467"/>
      <c r="Y179" s="467"/>
      <c r="Z179" s="467"/>
      <c r="AA179" s="467"/>
      <c r="AB179" s="467"/>
      <c r="AC179" s="467"/>
      <c r="AD179" s="467"/>
      <c r="AE179" s="467"/>
      <c r="AF179" s="467"/>
      <c r="AG179" s="467"/>
      <c r="AH179" s="467"/>
      <c r="AI179" s="467"/>
      <c r="AJ179" s="467"/>
      <c r="AK179" s="467"/>
      <c r="AL179" s="467"/>
      <c r="AM179" s="467"/>
      <c r="AN179" s="467"/>
      <c r="AO179" s="467"/>
      <c r="AP179" s="467"/>
      <c r="AQ179" s="467"/>
      <c r="AR179" s="467"/>
      <c r="AS179" s="467"/>
      <c r="AT179" s="467"/>
      <c r="AU179" s="467"/>
      <c r="AV179" s="467"/>
      <c r="AW179" s="467"/>
      <c r="AX179" s="467"/>
      <c r="AY179" s="467"/>
      <c r="AZ179" s="467"/>
      <c r="BA179" s="467"/>
      <c r="BB179" s="467"/>
      <c r="BC179" s="467"/>
      <c r="BD179" s="467"/>
      <c r="BE179" s="467"/>
      <c r="BF179" s="467"/>
      <c r="BG179" s="467"/>
      <c r="BH179" s="467"/>
      <c r="BI179" s="467"/>
      <c r="BJ179" s="467"/>
      <c r="BK179" s="467"/>
      <c r="BL179" s="467"/>
      <c r="BM179" s="467"/>
      <c r="BN179" s="467"/>
    </row>
    <row r="180" spans="1:66" s="474" customFormat="1" ht="12.75">
      <c r="A180" s="524"/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467"/>
      <c r="R180" s="467"/>
      <c r="S180" s="467"/>
      <c r="T180" s="467"/>
      <c r="U180" s="467"/>
      <c r="V180" s="467"/>
      <c r="W180" s="467"/>
      <c r="X180" s="467"/>
      <c r="Y180" s="467"/>
      <c r="Z180" s="467"/>
      <c r="AA180" s="467"/>
      <c r="AB180" s="467"/>
      <c r="AC180" s="467"/>
      <c r="AD180" s="467"/>
      <c r="AE180" s="467"/>
      <c r="AF180" s="467"/>
      <c r="AG180" s="467"/>
      <c r="AH180" s="467"/>
      <c r="AI180" s="467"/>
      <c r="AJ180" s="467"/>
      <c r="AK180" s="467"/>
      <c r="AL180" s="467"/>
      <c r="AM180" s="467"/>
      <c r="AN180" s="467"/>
      <c r="AO180" s="467"/>
      <c r="AP180" s="467"/>
      <c r="AQ180" s="467"/>
      <c r="AR180" s="467"/>
      <c r="AS180" s="467"/>
      <c r="AT180" s="467"/>
      <c r="AU180" s="467"/>
      <c r="AV180" s="467"/>
      <c r="AW180" s="467"/>
      <c r="AX180" s="467"/>
      <c r="AY180" s="467"/>
      <c r="AZ180" s="467"/>
      <c r="BA180" s="467"/>
      <c r="BB180" s="467"/>
      <c r="BC180" s="467"/>
      <c r="BD180" s="467"/>
      <c r="BE180" s="467"/>
      <c r="BF180" s="467"/>
      <c r="BG180" s="467"/>
      <c r="BH180" s="467"/>
      <c r="BI180" s="467"/>
      <c r="BJ180" s="467"/>
      <c r="BK180" s="467"/>
      <c r="BL180" s="467"/>
      <c r="BM180" s="467"/>
      <c r="BN180" s="467"/>
    </row>
    <row r="181" spans="1:66" s="474" customFormat="1" ht="12.75">
      <c r="A181" s="524"/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467"/>
      <c r="R181" s="467"/>
      <c r="S181" s="467"/>
      <c r="T181" s="467"/>
      <c r="U181" s="467"/>
      <c r="V181" s="467"/>
      <c r="W181" s="467"/>
      <c r="X181" s="467"/>
      <c r="Y181" s="467"/>
      <c r="Z181" s="467"/>
      <c r="AA181" s="467"/>
      <c r="AB181" s="467"/>
      <c r="AC181" s="467"/>
      <c r="AD181" s="467"/>
      <c r="AE181" s="467"/>
      <c r="AF181" s="467"/>
      <c r="AG181" s="467"/>
      <c r="AH181" s="467"/>
      <c r="AI181" s="467"/>
      <c r="AJ181" s="467"/>
      <c r="AK181" s="467"/>
      <c r="AL181" s="467"/>
      <c r="AM181" s="467"/>
      <c r="AN181" s="467"/>
      <c r="AO181" s="467"/>
      <c r="AP181" s="467"/>
      <c r="AQ181" s="467"/>
      <c r="AR181" s="467"/>
      <c r="AS181" s="467"/>
      <c r="AT181" s="467"/>
      <c r="AU181" s="467"/>
      <c r="AV181" s="467"/>
      <c r="AW181" s="467"/>
      <c r="AX181" s="467"/>
      <c r="AY181" s="467"/>
      <c r="AZ181" s="467"/>
      <c r="BA181" s="467"/>
      <c r="BB181" s="467"/>
      <c r="BC181" s="467"/>
      <c r="BD181" s="467"/>
      <c r="BE181" s="467"/>
      <c r="BF181" s="467"/>
      <c r="BG181" s="467"/>
      <c r="BH181" s="467"/>
      <c r="BI181" s="467"/>
      <c r="BJ181" s="467"/>
      <c r="BK181" s="467"/>
      <c r="BL181" s="467"/>
      <c r="BM181" s="467"/>
      <c r="BN181" s="467"/>
    </row>
    <row r="182" spans="1:66" s="474" customFormat="1" ht="12.75">
      <c r="A182" s="524"/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467"/>
      <c r="R182" s="467"/>
      <c r="S182" s="467"/>
      <c r="T182" s="467"/>
      <c r="U182" s="467"/>
      <c r="V182" s="467"/>
      <c r="W182" s="467"/>
      <c r="X182" s="467"/>
      <c r="Y182" s="467"/>
      <c r="Z182" s="467"/>
      <c r="AA182" s="467"/>
      <c r="AB182" s="467"/>
      <c r="AC182" s="467"/>
      <c r="AD182" s="467"/>
      <c r="AE182" s="467"/>
      <c r="AF182" s="467"/>
      <c r="AG182" s="467"/>
      <c r="AH182" s="467"/>
      <c r="AI182" s="467"/>
      <c r="AJ182" s="467"/>
      <c r="AK182" s="467"/>
      <c r="AL182" s="467"/>
      <c r="AM182" s="467"/>
      <c r="AN182" s="467"/>
      <c r="AO182" s="467"/>
      <c r="AP182" s="467"/>
      <c r="AQ182" s="467"/>
      <c r="AR182" s="467"/>
      <c r="AS182" s="467"/>
      <c r="AT182" s="467"/>
      <c r="AU182" s="467"/>
      <c r="AV182" s="467"/>
      <c r="AW182" s="467"/>
      <c r="AX182" s="467"/>
      <c r="AY182" s="467"/>
      <c r="AZ182" s="467"/>
      <c r="BA182" s="467"/>
      <c r="BB182" s="467"/>
      <c r="BC182" s="467"/>
      <c r="BD182" s="467"/>
      <c r="BE182" s="467"/>
      <c r="BF182" s="467"/>
      <c r="BG182" s="467"/>
      <c r="BH182" s="467"/>
      <c r="BI182" s="467"/>
      <c r="BJ182" s="467"/>
      <c r="BK182" s="467"/>
      <c r="BL182" s="467"/>
      <c r="BM182" s="467"/>
      <c r="BN182" s="467"/>
    </row>
    <row r="183" spans="1:66" s="474" customFormat="1" ht="12.75">
      <c r="A183" s="524"/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467"/>
      <c r="R183" s="467"/>
      <c r="S183" s="467"/>
      <c r="T183" s="467"/>
      <c r="U183" s="467"/>
      <c r="V183" s="467"/>
      <c r="W183" s="467"/>
      <c r="X183" s="467"/>
      <c r="Y183" s="467"/>
      <c r="Z183" s="467"/>
      <c r="AA183" s="467"/>
      <c r="AB183" s="467"/>
      <c r="AC183" s="467"/>
      <c r="AD183" s="467"/>
      <c r="AE183" s="467"/>
      <c r="AF183" s="467"/>
      <c r="AG183" s="467"/>
      <c r="AH183" s="467"/>
      <c r="AI183" s="467"/>
      <c r="AJ183" s="467"/>
      <c r="AK183" s="467"/>
      <c r="AL183" s="467"/>
      <c r="AM183" s="467"/>
      <c r="AN183" s="467"/>
      <c r="AO183" s="467"/>
      <c r="AP183" s="467"/>
      <c r="AQ183" s="467"/>
      <c r="AR183" s="467"/>
      <c r="AS183" s="467"/>
      <c r="AT183" s="467"/>
      <c r="AU183" s="467"/>
      <c r="AV183" s="467"/>
      <c r="AW183" s="467"/>
      <c r="AX183" s="467"/>
      <c r="AY183" s="467"/>
      <c r="AZ183" s="467"/>
      <c r="BA183" s="467"/>
      <c r="BB183" s="467"/>
      <c r="BC183" s="467"/>
      <c r="BD183" s="467"/>
      <c r="BE183" s="467"/>
      <c r="BF183" s="467"/>
      <c r="BG183" s="467"/>
      <c r="BH183" s="467"/>
      <c r="BI183" s="467"/>
      <c r="BJ183" s="467"/>
      <c r="BK183" s="467"/>
      <c r="BL183" s="467"/>
      <c r="BM183" s="467"/>
      <c r="BN183" s="467"/>
    </row>
    <row r="184" spans="1:66" s="474" customFormat="1" ht="12.75">
      <c r="A184" s="524"/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467"/>
      <c r="R184" s="467"/>
      <c r="S184" s="467"/>
      <c r="T184" s="467"/>
      <c r="U184" s="467"/>
      <c r="V184" s="467"/>
      <c r="W184" s="467"/>
      <c r="X184" s="467"/>
      <c r="Y184" s="467"/>
      <c r="Z184" s="467"/>
      <c r="AA184" s="467"/>
      <c r="AB184" s="467"/>
      <c r="AC184" s="467"/>
      <c r="AD184" s="467"/>
      <c r="AE184" s="467"/>
      <c r="AF184" s="467"/>
      <c r="AG184" s="467"/>
      <c r="AH184" s="467"/>
      <c r="AI184" s="467"/>
      <c r="AJ184" s="467"/>
      <c r="AK184" s="467"/>
      <c r="AL184" s="467"/>
      <c r="AM184" s="467"/>
      <c r="AN184" s="467"/>
      <c r="AO184" s="467"/>
      <c r="AP184" s="467"/>
      <c r="AQ184" s="467"/>
      <c r="AR184" s="467"/>
      <c r="AS184" s="467"/>
      <c r="AT184" s="467"/>
      <c r="AU184" s="467"/>
      <c r="AV184" s="467"/>
      <c r="AW184" s="467"/>
      <c r="AX184" s="467"/>
      <c r="AY184" s="467"/>
      <c r="AZ184" s="467"/>
      <c r="BA184" s="467"/>
      <c r="BB184" s="467"/>
      <c r="BC184" s="467"/>
      <c r="BD184" s="467"/>
      <c r="BE184" s="467"/>
      <c r="BF184" s="467"/>
      <c r="BG184" s="467"/>
      <c r="BH184" s="467"/>
      <c r="BI184" s="467"/>
      <c r="BJ184" s="467"/>
      <c r="BK184" s="467"/>
      <c r="BL184" s="467"/>
      <c r="BM184" s="467"/>
      <c r="BN184" s="467"/>
    </row>
    <row r="185" spans="1:66" s="474" customFormat="1" ht="12.75">
      <c r="A185" s="524"/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467"/>
      <c r="R185" s="467"/>
      <c r="S185" s="467"/>
      <c r="T185" s="467"/>
      <c r="U185" s="467"/>
      <c r="V185" s="467"/>
      <c r="W185" s="467"/>
      <c r="X185" s="467"/>
      <c r="Y185" s="467"/>
      <c r="Z185" s="467"/>
      <c r="AA185" s="467"/>
      <c r="AB185" s="467"/>
      <c r="AC185" s="467"/>
      <c r="AD185" s="467"/>
      <c r="AE185" s="467"/>
      <c r="AF185" s="467"/>
      <c r="AG185" s="467"/>
      <c r="AH185" s="467"/>
      <c r="AI185" s="467"/>
      <c r="AJ185" s="467"/>
      <c r="AK185" s="467"/>
      <c r="AL185" s="467"/>
      <c r="AM185" s="467"/>
      <c r="AN185" s="467"/>
      <c r="AO185" s="467"/>
      <c r="AP185" s="467"/>
      <c r="AQ185" s="467"/>
      <c r="AR185" s="467"/>
      <c r="AS185" s="467"/>
      <c r="AT185" s="467"/>
      <c r="AU185" s="467"/>
      <c r="AV185" s="467"/>
      <c r="AW185" s="467"/>
      <c r="AX185" s="467"/>
      <c r="AY185" s="467"/>
      <c r="AZ185" s="467"/>
      <c r="BA185" s="467"/>
      <c r="BB185" s="467"/>
      <c r="BC185" s="467"/>
      <c r="BD185" s="467"/>
      <c r="BE185" s="467"/>
      <c r="BF185" s="467"/>
      <c r="BG185" s="467"/>
      <c r="BH185" s="467"/>
      <c r="BI185" s="467"/>
      <c r="BJ185" s="467"/>
      <c r="BK185" s="467"/>
      <c r="BL185" s="467"/>
      <c r="BM185" s="467"/>
      <c r="BN185" s="467"/>
    </row>
    <row r="186" spans="1:66" s="474" customFormat="1" ht="12.75">
      <c r="A186" s="524"/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467"/>
      <c r="R186" s="467"/>
      <c r="S186" s="467"/>
      <c r="T186" s="467"/>
      <c r="U186" s="467"/>
      <c r="V186" s="467"/>
      <c r="W186" s="467"/>
      <c r="X186" s="467"/>
      <c r="Y186" s="467"/>
      <c r="Z186" s="467"/>
      <c r="AA186" s="467"/>
      <c r="AB186" s="467"/>
      <c r="AC186" s="467"/>
      <c r="AD186" s="467"/>
      <c r="AE186" s="467"/>
      <c r="AF186" s="467"/>
      <c r="AG186" s="467"/>
      <c r="AH186" s="467"/>
      <c r="AI186" s="467"/>
      <c r="AJ186" s="467"/>
      <c r="AK186" s="467"/>
      <c r="AL186" s="467"/>
      <c r="AM186" s="467"/>
      <c r="AN186" s="467"/>
      <c r="AO186" s="467"/>
      <c r="AP186" s="467"/>
      <c r="AQ186" s="467"/>
      <c r="AR186" s="467"/>
      <c r="AS186" s="467"/>
      <c r="AT186" s="467"/>
      <c r="AU186" s="467"/>
      <c r="AV186" s="467"/>
      <c r="AW186" s="467"/>
      <c r="AX186" s="467"/>
      <c r="AY186" s="467"/>
      <c r="AZ186" s="467"/>
      <c r="BA186" s="467"/>
      <c r="BB186" s="467"/>
      <c r="BC186" s="467"/>
      <c r="BD186" s="467"/>
      <c r="BE186" s="467"/>
      <c r="BF186" s="467"/>
      <c r="BG186" s="467"/>
      <c r="BH186" s="467"/>
      <c r="BI186" s="467"/>
      <c r="BJ186" s="467"/>
      <c r="BK186" s="467"/>
      <c r="BL186" s="467"/>
      <c r="BM186" s="467"/>
      <c r="BN186" s="467"/>
    </row>
    <row r="187" spans="1:66" s="474" customFormat="1" ht="12.75">
      <c r="A187" s="524"/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467"/>
      <c r="R187" s="467"/>
      <c r="S187" s="467"/>
      <c r="T187" s="467"/>
      <c r="U187" s="467"/>
      <c r="V187" s="467"/>
      <c r="W187" s="467"/>
      <c r="X187" s="467"/>
      <c r="Y187" s="467"/>
      <c r="Z187" s="467"/>
      <c r="AA187" s="467"/>
      <c r="AB187" s="467"/>
      <c r="AC187" s="467"/>
      <c r="AD187" s="467"/>
      <c r="AE187" s="467"/>
      <c r="AF187" s="467"/>
      <c r="AG187" s="467"/>
      <c r="AH187" s="467"/>
      <c r="AI187" s="467"/>
      <c r="AJ187" s="467"/>
      <c r="AK187" s="467"/>
      <c r="AL187" s="467"/>
      <c r="AM187" s="467"/>
      <c r="AN187" s="467"/>
      <c r="AO187" s="467"/>
      <c r="AP187" s="467"/>
      <c r="AQ187" s="467"/>
      <c r="AR187" s="467"/>
      <c r="AS187" s="467"/>
      <c r="AT187" s="467"/>
      <c r="AU187" s="467"/>
      <c r="AV187" s="467"/>
      <c r="AW187" s="467"/>
      <c r="AX187" s="467"/>
      <c r="AY187" s="467"/>
      <c r="AZ187" s="467"/>
      <c r="BA187" s="467"/>
      <c r="BB187" s="467"/>
      <c r="BC187" s="467"/>
      <c r="BD187" s="467"/>
      <c r="BE187" s="467"/>
      <c r="BF187" s="467"/>
      <c r="BG187" s="467"/>
      <c r="BH187" s="467"/>
      <c r="BI187" s="467"/>
      <c r="BJ187" s="467"/>
      <c r="BK187" s="467"/>
      <c r="BL187" s="467"/>
      <c r="BM187" s="467"/>
      <c r="BN187" s="467"/>
    </row>
    <row r="188" spans="1:66" s="474" customFormat="1" ht="12.75">
      <c r="A188" s="524"/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467"/>
      <c r="R188" s="467"/>
      <c r="S188" s="467"/>
      <c r="T188" s="467"/>
      <c r="U188" s="467"/>
      <c r="V188" s="467"/>
      <c r="W188" s="467"/>
      <c r="X188" s="467"/>
      <c r="Y188" s="467"/>
      <c r="Z188" s="467"/>
      <c r="AA188" s="467"/>
      <c r="AB188" s="467"/>
      <c r="AC188" s="467"/>
      <c r="AD188" s="467"/>
      <c r="AE188" s="467"/>
      <c r="AF188" s="467"/>
      <c r="AG188" s="467"/>
      <c r="AH188" s="467"/>
      <c r="AI188" s="467"/>
      <c r="AJ188" s="467"/>
      <c r="AK188" s="467"/>
      <c r="AL188" s="467"/>
      <c r="AM188" s="467"/>
      <c r="AN188" s="467"/>
      <c r="AO188" s="467"/>
      <c r="AP188" s="467"/>
      <c r="AQ188" s="467"/>
      <c r="AR188" s="467"/>
      <c r="AS188" s="467"/>
      <c r="AT188" s="467"/>
      <c r="AU188" s="467"/>
      <c r="AV188" s="467"/>
      <c r="AW188" s="467"/>
      <c r="AX188" s="467"/>
      <c r="AY188" s="467"/>
      <c r="AZ188" s="467"/>
      <c r="BA188" s="467"/>
      <c r="BB188" s="467"/>
      <c r="BC188" s="467"/>
      <c r="BD188" s="467"/>
      <c r="BE188" s="467"/>
      <c r="BF188" s="467"/>
      <c r="BG188" s="467"/>
      <c r="BH188" s="467"/>
      <c r="BI188" s="467"/>
      <c r="BJ188" s="467"/>
      <c r="BK188" s="467"/>
      <c r="BL188" s="467"/>
      <c r="BM188" s="467"/>
      <c r="BN188" s="467"/>
    </row>
    <row r="189" spans="1:66" s="474" customFormat="1" ht="12.75">
      <c r="A189" s="524"/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467"/>
      <c r="R189" s="467"/>
      <c r="S189" s="467"/>
      <c r="T189" s="467"/>
      <c r="U189" s="467"/>
      <c r="V189" s="467"/>
      <c r="W189" s="467"/>
      <c r="X189" s="467"/>
      <c r="Y189" s="467"/>
      <c r="Z189" s="467"/>
      <c r="AA189" s="467"/>
      <c r="AB189" s="467"/>
      <c r="AC189" s="467"/>
      <c r="AD189" s="467"/>
      <c r="AE189" s="467"/>
      <c r="AF189" s="467"/>
      <c r="AG189" s="467"/>
      <c r="AH189" s="467"/>
      <c r="AI189" s="467"/>
      <c r="AJ189" s="467"/>
      <c r="AK189" s="467"/>
      <c r="AL189" s="467"/>
      <c r="AM189" s="467"/>
      <c r="AN189" s="467"/>
      <c r="AO189" s="467"/>
      <c r="AP189" s="467"/>
      <c r="AQ189" s="467"/>
      <c r="AR189" s="467"/>
      <c r="AS189" s="467"/>
      <c r="AT189" s="467"/>
      <c r="AU189" s="467"/>
      <c r="AV189" s="467"/>
      <c r="AW189" s="467"/>
      <c r="AX189" s="467"/>
      <c r="AY189" s="467"/>
      <c r="AZ189" s="467"/>
      <c r="BA189" s="467"/>
      <c r="BB189" s="467"/>
      <c r="BC189" s="467"/>
      <c r="BD189" s="467"/>
      <c r="BE189" s="467"/>
      <c r="BF189" s="467"/>
      <c r="BG189" s="467"/>
      <c r="BH189" s="467"/>
      <c r="BI189" s="467"/>
      <c r="BJ189" s="467"/>
      <c r="BK189" s="467"/>
      <c r="BL189" s="467"/>
      <c r="BM189" s="467"/>
      <c r="BN189" s="467"/>
    </row>
    <row r="190" spans="1:66" s="474" customFormat="1" ht="12.75">
      <c r="A190" s="524"/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467"/>
      <c r="R190" s="467"/>
      <c r="S190" s="467"/>
      <c r="T190" s="467"/>
      <c r="U190" s="467"/>
      <c r="V190" s="467"/>
      <c r="W190" s="467"/>
      <c r="X190" s="467"/>
      <c r="Y190" s="467"/>
      <c r="Z190" s="467"/>
      <c r="AA190" s="467"/>
      <c r="AB190" s="467"/>
      <c r="AC190" s="467"/>
      <c r="AD190" s="467"/>
      <c r="AE190" s="467"/>
      <c r="AF190" s="467"/>
      <c r="AG190" s="467"/>
      <c r="AH190" s="467"/>
      <c r="AI190" s="467"/>
      <c r="AJ190" s="467"/>
      <c r="AK190" s="467"/>
      <c r="AL190" s="467"/>
      <c r="AM190" s="467"/>
      <c r="AN190" s="467"/>
      <c r="AO190" s="467"/>
      <c r="AP190" s="467"/>
      <c r="AQ190" s="467"/>
      <c r="AR190" s="467"/>
      <c r="AS190" s="467"/>
      <c r="AT190" s="467"/>
      <c r="AU190" s="467"/>
      <c r="AV190" s="467"/>
      <c r="AW190" s="467"/>
      <c r="AX190" s="467"/>
      <c r="AY190" s="467"/>
      <c r="AZ190" s="467"/>
      <c r="BA190" s="467"/>
      <c r="BB190" s="467"/>
      <c r="BC190" s="467"/>
      <c r="BD190" s="467"/>
      <c r="BE190" s="467"/>
      <c r="BF190" s="467"/>
      <c r="BG190" s="467"/>
      <c r="BH190" s="467"/>
      <c r="BI190" s="467"/>
      <c r="BJ190" s="467"/>
      <c r="BK190" s="467"/>
      <c r="BL190" s="467"/>
      <c r="BM190" s="467"/>
      <c r="BN190" s="467"/>
    </row>
    <row r="191" spans="1:66" s="474" customFormat="1" ht="12.75">
      <c r="A191" s="524"/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467"/>
      <c r="R191" s="467"/>
      <c r="S191" s="467"/>
      <c r="T191" s="467"/>
      <c r="U191" s="467"/>
      <c r="V191" s="467"/>
      <c r="W191" s="467"/>
      <c r="X191" s="467"/>
      <c r="Y191" s="467"/>
      <c r="Z191" s="467"/>
      <c r="AA191" s="467"/>
      <c r="AB191" s="467"/>
      <c r="AC191" s="467"/>
      <c r="AD191" s="467"/>
      <c r="AE191" s="467"/>
      <c r="AF191" s="467"/>
      <c r="AG191" s="467"/>
      <c r="AH191" s="467"/>
      <c r="AI191" s="467"/>
      <c r="AJ191" s="467"/>
      <c r="AK191" s="467"/>
      <c r="AL191" s="467"/>
      <c r="AM191" s="467"/>
      <c r="AN191" s="467"/>
      <c r="AO191" s="467"/>
      <c r="AP191" s="467"/>
      <c r="AQ191" s="467"/>
      <c r="AR191" s="467"/>
      <c r="AS191" s="467"/>
      <c r="AT191" s="467"/>
      <c r="AU191" s="467"/>
      <c r="AV191" s="467"/>
      <c r="AW191" s="467"/>
      <c r="AX191" s="467"/>
      <c r="AY191" s="467"/>
      <c r="AZ191" s="467"/>
      <c r="BA191" s="467"/>
      <c r="BB191" s="467"/>
      <c r="BC191" s="467"/>
      <c r="BD191" s="467"/>
      <c r="BE191" s="467"/>
      <c r="BF191" s="467"/>
      <c r="BG191" s="467"/>
      <c r="BH191" s="467"/>
      <c r="BI191" s="467"/>
      <c r="BJ191" s="467"/>
      <c r="BK191" s="467"/>
      <c r="BL191" s="467"/>
      <c r="BM191" s="467"/>
      <c r="BN191" s="467"/>
    </row>
    <row r="192" spans="1:66" s="474" customFormat="1" ht="12.75">
      <c r="A192" s="524"/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467"/>
      <c r="R192" s="467"/>
      <c r="S192" s="467"/>
      <c r="T192" s="467"/>
      <c r="U192" s="467"/>
      <c r="V192" s="467"/>
      <c r="W192" s="467"/>
      <c r="X192" s="467"/>
      <c r="Y192" s="467"/>
      <c r="Z192" s="467"/>
      <c r="AA192" s="467"/>
      <c r="AB192" s="467"/>
      <c r="AC192" s="467"/>
      <c r="AD192" s="467"/>
      <c r="AE192" s="467"/>
      <c r="AF192" s="467"/>
      <c r="AG192" s="467"/>
      <c r="AH192" s="467"/>
      <c r="AI192" s="467"/>
      <c r="AJ192" s="467"/>
      <c r="AK192" s="467"/>
      <c r="AL192" s="467"/>
      <c r="AM192" s="467"/>
      <c r="AN192" s="467"/>
      <c r="AO192" s="467"/>
      <c r="AP192" s="467"/>
      <c r="AQ192" s="467"/>
      <c r="AR192" s="467"/>
      <c r="AS192" s="467"/>
      <c r="AT192" s="467"/>
      <c r="AU192" s="467"/>
      <c r="AV192" s="467"/>
      <c r="AW192" s="467"/>
      <c r="AX192" s="467"/>
      <c r="AY192" s="467"/>
      <c r="AZ192" s="467"/>
      <c r="BA192" s="467"/>
      <c r="BB192" s="467"/>
      <c r="BC192" s="467"/>
      <c r="BD192" s="467"/>
      <c r="BE192" s="467"/>
      <c r="BF192" s="467"/>
      <c r="BG192" s="467"/>
      <c r="BH192" s="467"/>
      <c r="BI192" s="467"/>
      <c r="BJ192" s="467"/>
      <c r="BK192" s="467"/>
      <c r="BL192" s="467"/>
      <c r="BM192" s="467"/>
      <c r="BN192" s="467"/>
    </row>
    <row r="193" spans="1:66" s="474" customFormat="1" ht="12.75">
      <c r="A193" s="524"/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467"/>
      <c r="R193" s="467"/>
      <c r="S193" s="467"/>
      <c r="T193" s="467"/>
      <c r="U193" s="467"/>
      <c r="V193" s="467"/>
      <c r="W193" s="467"/>
      <c r="X193" s="467"/>
      <c r="Y193" s="467"/>
      <c r="Z193" s="467"/>
      <c r="AA193" s="467"/>
      <c r="AB193" s="467"/>
      <c r="AC193" s="467"/>
      <c r="AD193" s="467"/>
      <c r="AE193" s="467"/>
      <c r="AF193" s="467"/>
      <c r="AG193" s="467"/>
      <c r="AH193" s="467"/>
      <c r="AI193" s="467"/>
      <c r="AJ193" s="467"/>
      <c r="AK193" s="467"/>
      <c r="AL193" s="467"/>
      <c r="AM193" s="467"/>
      <c r="AN193" s="467"/>
      <c r="AO193" s="467"/>
      <c r="AP193" s="467"/>
      <c r="AQ193" s="467"/>
      <c r="AR193" s="467"/>
      <c r="AS193" s="467"/>
      <c r="AT193" s="467"/>
      <c r="AU193" s="467"/>
      <c r="AV193" s="467"/>
      <c r="AW193" s="467"/>
      <c r="AX193" s="467"/>
      <c r="AY193" s="467"/>
      <c r="AZ193" s="467"/>
      <c r="BA193" s="467"/>
      <c r="BB193" s="467"/>
      <c r="BC193" s="467"/>
      <c r="BD193" s="467"/>
      <c r="BE193" s="467"/>
      <c r="BF193" s="467"/>
      <c r="BG193" s="467"/>
      <c r="BH193" s="467"/>
      <c r="BI193" s="467"/>
      <c r="BJ193" s="467"/>
      <c r="BK193" s="467"/>
      <c r="BL193" s="467"/>
      <c r="BM193" s="467"/>
      <c r="BN193" s="467"/>
    </row>
    <row r="194" spans="1:66" s="474" customFormat="1" ht="12.75">
      <c r="A194" s="524"/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467"/>
      <c r="R194" s="467"/>
      <c r="S194" s="467"/>
      <c r="T194" s="467"/>
      <c r="U194" s="467"/>
      <c r="V194" s="467"/>
      <c r="W194" s="467"/>
      <c r="X194" s="467"/>
      <c r="Y194" s="467"/>
      <c r="Z194" s="467"/>
      <c r="AA194" s="467"/>
      <c r="AB194" s="467"/>
      <c r="AC194" s="467"/>
      <c r="AD194" s="467"/>
      <c r="AE194" s="467"/>
      <c r="AF194" s="467"/>
      <c r="AG194" s="467"/>
      <c r="AH194" s="467"/>
      <c r="AI194" s="467"/>
      <c r="AJ194" s="467"/>
      <c r="AK194" s="467"/>
      <c r="AL194" s="467"/>
      <c r="AM194" s="467"/>
      <c r="AN194" s="467"/>
      <c r="AO194" s="467"/>
      <c r="AP194" s="467"/>
      <c r="AQ194" s="467"/>
      <c r="AR194" s="467"/>
      <c r="AS194" s="467"/>
      <c r="AT194" s="467"/>
      <c r="AU194" s="467"/>
      <c r="AV194" s="467"/>
      <c r="AW194" s="467"/>
      <c r="AX194" s="467"/>
      <c r="AY194" s="467"/>
      <c r="AZ194" s="467"/>
      <c r="BA194" s="467"/>
      <c r="BB194" s="467"/>
      <c r="BC194" s="467"/>
      <c r="BD194" s="467"/>
      <c r="BE194" s="467"/>
      <c r="BF194" s="467"/>
      <c r="BG194" s="467"/>
      <c r="BH194" s="467"/>
      <c r="BI194" s="467"/>
      <c r="BJ194" s="467"/>
      <c r="BK194" s="467"/>
      <c r="BL194" s="467"/>
      <c r="BM194" s="467"/>
      <c r="BN194" s="467"/>
    </row>
    <row r="195" spans="1:66" s="474" customFormat="1" ht="12.75">
      <c r="A195" s="524"/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467"/>
      <c r="R195" s="467"/>
      <c r="S195" s="467"/>
      <c r="T195" s="467"/>
      <c r="U195" s="467"/>
      <c r="V195" s="467"/>
      <c r="W195" s="467"/>
      <c r="X195" s="467"/>
      <c r="Y195" s="467"/>
      <c r="Z195" s="467"/>
      <c r="AA195" s="467"/>
      <c r="AB195" s="467"/>
      <c r="AC195" s="467"/>
      <c r="AD195" s="467"/>
      <c r="AE195" s="467"/>
      <c r="AF195" s="467"/>
      <c r="AG195" s="467"/>
      <c r="AH195" s="467"/>
      <c r="AI195" s="467"/>
      <c r="AJ195" s="467"/>
      <c r="AK195" s="467"/>
      <c r="AL195" s="467"/>
      <c r="AM195" s="467"/>
      <c r="AN195" s="467"/>
      <c r="AO195" s="467"/>
      <c r="AP195" s="467"/>
      <c r="AQ195" s="467"/>
      <c r="AR195" s="467"/>
      <c r="AS195" s="467"/>
      <c r="AT195" s="467"/>
      <c r="AU195" s="467"/>
      <c r="AV195" s="467"/>
      <c r="AW195" s="467"/>
      <c r="AX195" s="467"/>
      <c r="AY195" s="467"/>
      <c r="AZ195" s="467"/>
      <c r="BA195" s="467"/>
      <c r="BB195" s="467"/>
      <c r="BC195" s="467"/>
      <c r="BD195" s="467"/>
      <c r="BE195" s="467"/>
      <c r="BF195" s="467"/>
      <c r="BG195" s="467"/>
      <c r="BH195" s="467"/>
      <c r="BI195" s="467"/>
      <c r="BJ195" s="467"/>
      <c r="BK195" s="467"/>
      <c r="BL195" s="467"/>
      <c r="BM195" s="467"/>
      <c r="BN195" s="467"/>
    </row>
    <row r="196" spans="1:66" s="474" customFormat="1" ht="12.75">
      <c r="A196" s="524"/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467"/>
      <c r="R196" s="467"/>
      <c r="S196" s="467"/>
      <c r="T196" s="467"/>
      <c r="U196" s="467"/>
      <c r="V196" s="467"/>
      <c r="W196" s="467"/>
      <c r="X196" s="467"/>
      <c r="Y196" s="467"/>
      <c r="Z196" s="467"/>
      <c r="AA196" s="467"/>
      <c r="AB196" s="467"/>
      <c r="AC196" s="467"/>
      <c r="AD196" s="467"/>
      <c r="AE196" s="467"/>
      <c r="AF196" s="467"/>
      <c r="AG196" s="467"/>
      <c r="AH196" s="467"/>
      <c r="AI196" s="467"/>
      <c r="AJ196" s="467"/>
      <c r="AK196" s="467"/>
      <c r="AL196" s="467"/>
      <c r="AM196" s="467"/>
      <c r="AN196" s="467"/>
      <c r="AO196" s="467"/>
      <c r="AP196" s="467"/>
      <c r="AQ196" s="467"/>
      <c r="AR196" s="467"/>
      <c r="AS196" s="467"/>
      <c r="AT196" s="467"/>
      <c r="AU196" s="467"/>
      <c r="AV196" s="467"/>
      <c r="AW196" s="467"/>
      <c r="AX196" s="467"/>
      <c r="AY196" s="467"/>
      <c r="AZ196" s="467"/>
      <c r="BA196" s="467"/>
      <c r="BB196" s="467"/>
      <c r="BC196" s="467"/>
      <c r="BD196" s="467"/>
      <c r="BE196" s="467"/>
      <c r="BF196" s="467"/>
      <c r="BG196" s="467"/>
      <c r="BH196" s="467"/>
      <c r="BI196" s="467"/>
      <c r="BJ196" s="467"/>
      <c r="BK196" s="467"/>
      <c r="BL196" s="467"/>
      <c r="BM196" s="467"/>
      <c r="BN196" s="467"/>
    </row>
    <row r="197" spans="1:66" s="474" customFormat="1" ht="12.75">
      <c r="A197" s="524"/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467"/>
      <c r="R197" s="467"/>
      <c r="S197" s="467"/>
      <c r="T197" s="467"/>
      <c r="U197" s="467"/>
      <c r="V197" s="467"/>
      <c r="W197" s="467"/>
      <c r="X197" s="467"/>
      <c r="Y197" s="467"/>
      <c r="Z197" s="467"/>
      <c r="AA197" s="467"/>
      <c r="AB197" s="467"/>
      <c r="AC197" s="467"/>
      <c r="AD197" s="467"/>
      <c r="AE197" s="467"/>
      <c r="AF197" s="467"/>
      <c r="AG197" s="467"/>
      <c r="AH197" s="467"/>
      <c r="AI197" s="467"/>
      <c r="AJ197" s="467"/>
      <c r="AK197" s="467"/>
      <c r="AL197" s="467"/>
      <c r="AM197" s="467"/>
      <c r="AN197" s="467"/>
      <c r="AO197" s="467"/>
      <c r="AP197" s="467"/>
      <c r="AQ197" s="467"/>
      <c r="AR197" s="467"/>
      <c r="AS197" s="467"/>
      <c r="AT197" s="467"/>
      <c r="AU197" s="467"/>
      <c r="AV197" s="467"/>
      <c r="AW197" s="467"/>
      <c r="AX197" s="467"/>
      <c r="AY197" s="467"/>
      <c r="AZ197" s="467"/>
      <c r="BA197" s="467"/>
      <c r="BB197" s="467"/>
      <c r="BC197" s="467"/>
      <c r="BD197" s="467"/>
      <c r="BE197" s="467"/>
      <c r="BF197" s="467"/>
      <c r="BG197" s="467"/>
      <c r="BH197" s="467"/>
      <c r="BI197" s="467"/>
      <c r="BJ197" s="467"/>
      <c r="BK197" s="467"/>
      <c r="BL197" s="467"/>
      <c r="BM197" s="467"/>
      <c r="BN197" s="467"/>
    </row>
    <row r="198" spans="1:66" s="474" customFormat="1" ht="12.75">
      <c r="A198" s="524"/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467"/>
      <c r="R198" s="467"/>
      <c r="S198" s="467"/>
      <c r="T198" s="467"/>
      <c r="U198" s="467"/>
      <c r="V198" s="467"/>
      <c r="W198" s="467"/>
      <c r="X198" s="467"/>
      <c r="Y198" s="467"/>
      <c r="Z198" s="467"/>
      <c r="AA198" s="467"/>
      <c r="AB198" s="467"/>
      <c r="AC198" s="467"/>
      <c r="AD198" s="467"/>
      <c r="AE198" s="467"/>
      <c r="AF198" s="467"/>
      <c r="AG198" s="467"/>
      <c r="AH198" s="467"/>
      <c r="AI198" s="467"/>
      <c r="AJ198" s="467"/>
      <c r="AK198" s="467"/>
      <c r="AL198" s="467"/>
      <c r="AM198" s="467"/>
      <c r="AN198" s="467"/>
      <c r="AO198" s="467"/>
      <c r="AP198" s="467"/>
      <c r="AQ198" s="467"/>
      <c r="AR198" s="467"/>
      <c r="AS198" s="467"/>
      <c r="AT198" s="467"/>
      <c r="AU198" s="467"/>
      <c r="AV198" s="467"/>
      <c r="AW198" s="467"/>
      <c r="AX198" s="467"/>
      <c r="AY198" s="467"/>
      <c r="AZ198" s="467"/>
      <c r="BA198" s="467"/>
      <c r="BB198" s="467"/>
      <c r="BC198" s="467"/>
      <c r="BD198" s="467"/>
      <c r="BE198" s="467"/>
      <c r="BF198" s="467"/>
      <c r="BG198" s="467"/>
      <c r="BH198" s="467"/>
      <c r="BI198" s="467"/>
      <c r="BJ198" s="467"/>
      <c r="BK198" s="467"/>
      <c r="BL198" s="467"/>
      <c r="BM198" s="467"/>
      <c r="BN198" s="467"/>
    </row>
    <row r="199" spans="1:66" s="474" customFormat="1" ht="12.75">
      <c r="A199" s="524"/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467"/>
      <c r="R199" s="467"/>
      <c r="S199" s="467"/>
      <c r="T199" s="467"/>
      <c r="U199" s="467"/>
      <c r="V199" s="467"/>
      <c r="W199" s="467"/>
      <c r="X199" s="467"/>
      <c r="Y199" s="467"/>
      <c r="Z199" s="467"/>
      <c r="AA199" s="467"/>
      <c r="AB199" s="467"/>
      <c r="AC199" s="467"/>
      <c r="AD199" s="467"/>
      <c r="AE199" s="467"/>
      <c r="AF199" s="467"/>
      <c r="AG199" s="467"/>
      <c r="AH199" s="467"/>
      <c r="AI199" s="467"/>
      <c r="AJ199" s="467"/>
      <c r="AK199" s="467"/>
      <c r="AL199" s="467"/>
      <c r="AM199" s="467"/>
      <c r="AN199" s="467"/>
      <c r="AO199" s="467"/>
      <c r="AP199" s="467"/>
      <c r="AQ199" s="467"/>
      <c r="AR199" s="467"/>
      <c r="AS199" s="467"/>
      <c r="AT199" s="467"/>
      <c r="AU199" s="467"/>
      <c r="AV199" s="467"/>
      <c r="AW199" s="467"/>
      <c r="AX199" s="467"/>
      <c r="AY199" s="467"/>
      <c r="AZ199" s="467"/>
      <c r="BA199" s="467"/>
      <c r="BB199" s="467"/>
      <c r="BC199" s="467"/>
      <c r="BD199" s="467"/>
      <c r="BE199" s="467"/>
      <c r="BF199" s="467"/>
      <c r="BG199" s="467"/>
      <c r="BH199" s="467"/>
      <c r="BI199" s="467"/>
      <c r="BJ199" s="467"/>
      <c r="BK199" s="467"/>
      <c r="BL199" s="467"/>
      <c r="BM199" s="467"/>
      <c r="BN199" s="467"/>
    </row>
    <row r="200" spans="1:66" s="474" customFormat="1" ht="12.75">
      <c r="A200" s="524"/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467"/>
      <c r="R200" s="467"/>
      <c r="S200" s="467"/>
      <c r="T200" s="467"/>
      <c r="U200" s="467"/>
      <c r="V200" s="467"/>
      <c r="W200" s="467"/>
      <c r="X200" s="467"/>
      <c r="Y200" s="467"/>
      <c r="Z200" s="467"/>
      <c r="AA200" s="467"/>
      <c r="AB200" s="467"/>
      <c r="AC200" s="467"/>
      <c r="AD200" s="467"/>
      <c r="AE200" s="467"/>
      <c r="AF200" s="467"/>
      <c r="AG200" s="467"/>
      <c r="AH200" s="467"/>
      <c r="AI200" s="467"/>
      <c r="AJ200" s="467"/>
      <c r="AK200" s="467"/>
      <c r="AL200" s="467"/>
      <c r="AM200" s="467"/>
      <c r="AN200" s="467"/>
      <c r="AO200" s="467"/>
      <c r="AP200" s="467"/>
      <c r="AQ200" s="467"/>
      <c r="AR200" s="467"/>
      <c r="AS200" s="467"/>
      <c r="AT200" s="467"/>
      <c r="AU200" s="467"/>
      <c r="AV200" s="467"/>
      <c r="AW200" s="467"/>
      <c r="AX200" s="467"/>
      <c r="AY200" s="467"/>
      <c r="AZ200" s="467"/>
      <c r="BA200" s="467"/>
      <c r="BB200" s="467"/>
      <c r="BC200" s="467"/>
      <c r="BD200" s="467"/>
      <c r="BE200" s="467"/>
      <c r="BF200" s="467"/>
      <c r="BG200" s="467"/>
      <c r="BH200" s="467"/>
      <c r="BI200" s="467"/>
      <c r="BJ200" s="467"/>
      <c r="BK200" s="467"/>
      <c r="BL200" s="467"/>
      <c r="BM200" s="467"/>
      <c r="BN200" s="467"/>
    </row>
    <row r="201" spans="1:66" s="474" customFormat="1" ht="12.75">
      <c r="A201" s="524"/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467"/>
      <c r="R201" s="467"/>
      <c r="S201" s="467"/>
      <c r="T201" s="467"/>
      <c r="U201" s="467"/>
      <c r="V201" s="467"/>
      <c r="W201" s="467"/>
      <c r="X201" s="467"/>
      <c r="Y201" s="467"/>
      <c r="Z201" s="467"/>
      <c r="AA201" s="467"/>
      <c r="AB201" s="467"/>
      <c r="AC201" s="467"/>
      <c r="AD201" s="467"/>
      <c r="AE201" s="467"/>
      <c r="AF201" s="467"/>
      <c r="AG201" s="467"/>
      <c r="AH201" s="467"/>
      <c r="AI201" s="467"/>
      <c r="AJ201" s="467"/>
      <c r="AK201" s="467"/>
      <c r="AL201" s="467"/>
      <c r="AM201" s="467"/>
      <c r="AN201" s="467"/>
      <c r="AO201" s="467"/>
      <c r="AP201" s="467"/>
      <c r="AQ201" s="467"/>
      <c r="AR201" s="467"/>
      <c r="AS201" s="467"/>
      <c r="AT201" s="467"/>
      <c r="AU201" s="467"/>
      <c r="AV201" s="467"/>
      <c r="AW201" s="467"/>
      <c r="AX201" s="467"/>
      <c r="AY201" s="467"/>
      <c r="AZ201" s="467"/>
      <c r="BA201" s="467"/>
      <c r="BB201" s="467"/>
      <c r="BC201" s="467"/>
      <c r="BD201" s="467"/>
      <c r="BE201" s="467"/>
      <c r="BF201" s="467"/>
      <c r="BG201" s="467"/>
      <c r="BH201" s="467"/>
      <c r="BI201" s="467"/>
      <c r="BJ201" s="467"/>
      <c r="BK201" s="467"/>
      <c r="BL201" s="467"/>
      <c r="BM201" s="467"/>
      <c r="BN201" s="467"/>
    </row>
    <row r="202" spans="1:66" s="474" customFormat="1" ht="12.75">
      <c r="A202" s="524"/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467"/>
      <c r="R202" s="467"/>
      <c r="S202" s="467"/>
      <c r="T202" s="467"/>
      <c r="U202" s="467"/>
      <c r="V202" s="467"/>
      <c r="W202" s="467"/>
      <c r="X202" s="467"/>
      <c r="Y202" s="467"/>
      <c r="Z202" s="467"/>
      <c r="AA202" s="467"/>
      <c r="AB202" s="467"/>
      <c r="AC202" s="467"/>
      <c r="AD202" s="467"/>
      <c r="AE202" s="467"/>
      <c r="AF202" s="467"/>
      <c r="AG202" s="467"/>
      <c r="AH202" s="467"/>
      <c r="AI202" s="467"/>
      <c r="AJ202" s="467"/>
      <c r="AK202" s="467"/>
      <c r="AL202" s="467"/>
      <c r="AM202" s="467"/>
      <c r="AN202" s="467"/>
      <c r="AO202" s="467"/>
      <c r="AP202" s="467"/>
      <c r="AQ202" s="467"/>
      <c r="AR202" s="467"/>
      <c r="AS202" s="467"/>
      <c r="AT202" s="467"/>
      <c r="AU202" s="467"/>
      <c r="AV202" s="467"/>
      <c r="AW202" s="467"/>
      <c r="AX202" s="467"/>
      <c r="AY202" s="467"/>
      <c r="AZ202" s="467"/>
      <c r="BA202" s="467"/>
      <c r="BB202" s="467"/>
      <c r="BC202" s="467"/>
      <c r="BD202" s="467"/>
      <c r="BE202" s="467"/>
      <c r="BF202" s="467"/>
      <c r="BG202" s="467"/>
      <c r="BH202" s="467"/>
      <c r="BI202" s="467"/>
      <c r="BJ202" s="467"/>
      <c r="BK202" s="467"/>
      <c r="BL202" s="467"/>
      <c r="BM202" s="467"/>
      <c r="BN202" s="467"/>
    </row>
    <row r="203" spans="1:66" s="474" customFormat="1" ht="12.75">
      <c r="A203" s="524"/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467"/>
      <c r="R203" s="467"/>
      <c r="S203" s="467"/>
      <c r="T203" s="467"/>
      <c r="U203" s="467"/>
      <c r="V203" s="467"/>
      <c r="W203" s="467"/>
      <c r="X203" s="467"/>
      <c r="Y203" s="467"/>
      <c r="Z203" s="467"/>
      <c r="AA203" s="467"/>
      <c r="AB203" s="467"/>
      <c r="AC203" s="467"/>
      <c r="AD203" s="467"/>
      <c r="AE203" s="467"/>
      <c r="AF203" s="467"/>
      <c r="AG203" s="467"/>
      <c r="AH203" s="467"/>
      <c r="AI203" s="467"/>
      <c r="AJ203" s="467"/>
      <c r="AK203" s="467"/>
      <c r="AL203" s="467"/>
      <c r="AM203" s="467"/>
      <c r="AN203" s="467"/>
      <c r="AO203" s="467"/>
      <c r="AP203" s="467"/>
      <c r="AQ203" s="467"/>
      <c r="AR203" s="467"/>
      <c r="AS203" s="467"/>
      <c r="AT203" s="467"/>
      <c r="AU203" s="467"/>
      <c r="AV203" s="467"/>
      <c r="AW203" s="467"/>
      <c r="AX203" s="467"/>
      <c r="AY203" s="467"/>
      <c r="AZ203" s="467"/>
      <c r="BA203" s="467"/>
      <c r="BB203" s="467"/>
      <c r="BC203" s="467"/>
      <c r="BD203" s="467"/>
      <c r="BE203" s="467"/>
      <c r="BF203" s="467"/>
      <c r="BG203" s="467"/>
      <c r="BH203" s="467"/>
      <c r="BI203" s="467"/>
      <c r="BJ203" s="467"/>
      <c r="BK203" s="467"/>
      <c r="BL203" s="467"/>
      <c r="BM203" s="467"/>
      <c r="BN203" s="467"/>
    </row>
    <row r="204" spans="1:66" s="474" customFormat="1" ht="12.75">
      <c r="A204" s="524"/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467"/>
      <c r="R204" s="467"/>
      <c r="S204" s="467"/>
      <c r="T204" s="467"/>
      <c r="U204" s="467"/>
      <c r="V204" s="467"/>
      <c r="W204" s="467"/>
      <c r="X204" s="467"/>
      <c r="Y204" s="467"/>
      <c r="Z204" s="467"/>
      <c r="AA204" s="467"/>
      <c r="AB204" s="467"/>
      <c r="AC204" s="467"/>
      <c r="AD204" s="467"/>
      <c r="AE204" s="467"/>
      <c r="AF204" s="467"/>
      <c r="AG204" s="467"/>
      <c r="AH204" s="467"/>
      <c r="AI204" s="467"/>
      <c r="AJ204" s="467"/>
      <c r="AK204" s="467"/>
      <c r="AL204" s="467"/>
      <c r="AM204" s="467"/>
      <c r="AN204" s="467"/>
      <c r="AO204" s="467"/>
      <c r="AP204" s="467"/>
      <c r="AQ204" s="467"/>
      <c r="AR204" s="467"/>
      <c r="AS204" s="467"/>
      <c r="AT204" s="467"/>
      <c r="AU204" s="467"/>
      <c r="AV204" s="467"/>
      <c r="AW204" s="467"/>
      <c r="AX204" s="467"/>
      <c r="AY204" s="467"/>
      <c r="AZ204" s="467"/>
      <c r="BA204" s="467"/>
      <c r="BB204" s="467"/>
      <c r="BC204" s="467"/>
      <c r="BD204" s="467"/>
      <c r="BE204" s="467"/>
      <c r="BF204" s="467"/>
      <c r="BG204" s="467"/>
      <c r="BH204" s="467"/>
      <c r="BI204" s="467"/>
      <c r="BJ204" s="467"/>
      <c r="BK204" s="467"/>
      <c r="BL204" s="467"/>
      <c r="BM204" s="467"/>
      <c r="BN204" s="467"/>
    </row>
    <row r="205" spans="1:66" s="474" customFormat="1" ht="12.75">
      <c r="A205" s="524"/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467"/>
      <c r="R205" s="467"/>
      <c r="S205" s="467"/>
      <c r="T205" s="467"/>
      <c r="U205" s="467"/>
      <c r="V205" s="467"/>
      <c r="W205" s="467"/>
      <c r="X205" s="467"/>
      <c r="Y205" s="467"/>
      <c r="Z205" s="467"/>
      <c r="AA205" s="467"/>
      <c r="AB205" s="467"/>
      <c r="AC205" s="467"/>
      <c r="AD205" s="467"/>
      <c r="AE205" s="467"/>
      <c r="AF205" s="467"/>
      <c r="AG205" s="467"/>
      <c r="AH205" s="467"/>
      <c r="AI205" s="467"/>
      <c r="AJ205" s="467"/>
      <c r="AK205" s="467"/>
      <c r="AL205" s="467"/>
      <c r="AM205" s="467"/>
      <c r="AN205" s="467"/>
      <c r="AO205" s="467"/>
      <c r="AP205" s="467"/>
      <c r="AQ205" s="467"/>
      <c r="AR205" s="467"/>
      <c r="AS205" s="467"/>
      <c r="AT205" s="467"/>
      <c r="AU205" s="467"/>
      <c r="AV205" s="467"/>
      <c r="AW205" s="467"/>
      <c r="AX205" s="467"/>
      <c r="AY205" s="467"/>
      <c r="AZ205" s="467"/>
      <c r="BA205" s="467"/>
      <c r="BB205" s="467"/>
      <c r="BC205" s="467"/>
      <c r="BD205" s="467"/>
      <c r="BE205" s="467"/>
      <c r="BF205" s="467"/>
      <c r="BG205" s="467"/>
      <c r="BH205" s="467"/>
      <c r="BI205" s="467"/>
      <c r="BJ205" s="467"/>
      <c r="BK205" s="467"/>
      <c r="BL205" s="467"/>
      <c r="BM205" s="467"/>
      <c r="BN205" s="467"/>
    </row>
    <row r="206" spans="1:66" s="474" customFormat="1" ht="12.75">
      <c r="A206" s="524"/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467"/>
      <c r="R206" s="467"/>
      <c r="S206" s="467"/>
      <c r="T206" s="467"/>
      <c r="U206" s="467"/>
      <c r="V206" s="467"/>
      <c r="W206" s="467"/>
      <c r="X206" s="467"/>
      <c r="Y206" s="467"/>
      <c r="Z206" s="467"/>
      <c r="AA206" s="467"/>
      <c r="AB206" s="467"/>
      <c r="AC206" s="467"/>
      <c r="AD206" s="467"/>
      <c r="AE206" s="467"/>
      <c r="AF206" s="467"/>
      <c r="AG206" s="467"/>
      <c r="AH206" s="467"/>
      <c r="AI206" s="467"/>
      <c r="AJ206" s="467"/>
      <c r="AK206" s="467"/>
      <c r="AL206" s="467"/>
      <c r="AM206" s="467"/>
      <c r="AN206" s="467"/>
      <c r="AO206" s="467"/>
      <c r="AP206" s="467"/>
      <c r="AQ206" s="467"/>
      <c r="AR206" s="467"/>
      <c r="AS206" s="467"/>
      <c r="AT206" s="467"/>
      <c r="AU206" s="467"/>
      <c r="AV206" s="467"/>
      <c r="AW206" s="467"/>
      <c r="AX206" s="467"/>
      <c r="AY206" s="467"/>
      <c r="AZ206" s="467"/>
      <c r="BA206" s="467"/>
      <c r="BB206" s="467"/>
      <c r="BC206" s="467"/>
      <c r="BD206" s="467"/>
      <c r="BE206" s="467"/>
      <c r="BF206" s="467"/>
      <c r="BG206" s="467"/>
      <c r="BH206" s="467"/>
      <c r="BI206" s="467"/>
      <c r="BJ206" s="467"/>
      <c r="BK206" s="467"/>
      <c r="BL206" s="467"/>
      <c r="BM206" s="467"/>
      <c r="BN206" s="467"/>
    </row>
    <row r="207" spans="1:66" s="474" customFormat="1" ht="12.75">
      <c r="A207" s="524"/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467"/>
      <c r="R207" s="467"/>
      <c r="S207" s="467"/>
      <c r="T207" s="467"/>
      <c r="U207" s="467"/>
      <c r="V207" s="467"/>
      <c r="W207" s="467"/>
      <c r="X207" s="467"/>
      <c r="Y207" s="467"/>
      <c r="Z207" s="467"/>
      <c r="AA207" s="467"/>
      <c r="AB207" s="467"/>
      <c r="AC207" s="467"/>
      <c r="AD207" s="467"/>
      <c r="AE207" s="467"/>
      <c r="AF207" s="467"/>
      <c r="AG207" s="467"/>
      <c r="AH207" s="467"/>
      <c r="AI207" s="467"/>
      <c r="AJ207" s="467"/>
      <c r="AK207" s="467"/>
      <c r="AL207" s="467"/>
      <c r="AM207" s="467"/>
      <c r="AN207" s="467"/>
      <c r="AO207" s="467"/>
      <c r="AP207" s="467"/>
      <c r="AQ207" s="467"/>
      <c r="AR207" s="467"/>
      <c r="AS207" s="467"/>
      <c r="AT207" s="467"/>
      <c r="AU207" s="467"/>
      <c r="AV207" s="467"/>
      <c r="AW207" s="467"/>
      <c r="AX207" s="467"/>
      <c r="AY207" s="467"/>
      <c r="AZ207" s="467"/>
      <c r="BA207" s="467"/>
      <c r="BB207" s="467"/>
      <c r="BC207" s="467"/>
      <c r="BD207" s="467"/>
      <c r="BE207" s="467"/>
      <c r="BF207" s="467"/>
      <c r="BG207" s="467"/>
      <c r="BH207" s="467"/>
      <c r="BI207" s="467"/>
      <c r="BJ207" s="467"/>
      <c r="BK207" s="467"/>
      <c r="BL207" s="467"/>
      <c r="BM207" s="467"/>
      <c r="BN207" s="467"/>
    </row>
    <row r="208" spans="1:66" s="474" customFormat="1" ht="12.75">
      <c r="A208" s="524"/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467"/>
      <c r="R208" s="467"/>
      <c r="S208" s="467"/>
      <c r="T208" s="467"/>
      <c r="U208" s="467"/>
      <c r="V208" s="467"/>
      <c r="W208" s="467"/>
      <c r="X208" s="467"/>
      <c r="Y208" s="467"/>
      <c r="Z208" s="467"/>
      <c r="AA208" s="467"/>
      <c r="AB208" s="467"/>
      <c r="AC208" s="467"/>
      <c r="AD208" s="467"/>
      <c r="AE208" s="467"/>
      <c r="AF208" s="467"/>
      <c r="AG208" s="467"/>
      <c r="AH208" s="467"/>
      <c r="AI208" s="467"/>
      <c r="AJ208" s="467"/>
      <c r="AK208" s="467"/>
      <c r="AL208" s="467"/>
      <c r="AM208" s="467"/>
      <c r="AN208" s="467"/>
      <c r="AO208" s="467"/>
      <c r="AP208" s="467"/>
      <c r="AQ208" s="467"/>
      <c r="AR208" s="467"/>
      <c r="AS208" s="467"/>
      <c r="AT208" s="467"/>
      <c r="AU208" s="467"/>
      <c r="AV208" s="467"/>
      <c r="AW208" s="467"/>
      <c r="AX208" s="467"/>
      <c r="AY208" s="467"/>
      <c r="AZ208" s="467"/>
      <c r="BA208" s="467"/>
      <c r="BB208" s="467"/>
      <c r="BC208" s="467"/>
      <c r="BD208" s="467"/>
      <c r="BE208" s="467"/>
      <c r="BF208" s="467"/>
      <c r="BG208" s="467"/>
      <c r="BH208" s="467"/>
      <c r="BI208" s="467"/>
      <c r="BJ208" s="467"/>
      <c r="BK208" s="467"/>
      <c r="BL208" s="467"/>
      <c r="BM208" s="467"/>
      <c r="BN208" s="467"/>
    </row>
    <row r="209" spans="1:66" s="474" customFormat="1" ht="12.75">
      <c r="A209" s="524"/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467"/>
      <c r="R209" s="467"/>
      <c r="S209" s="467"/>
      <c r="T209" s="467"/>
      <c r="U209" s="467"/>
      <c r="V209" s="467"/>
      <c r="W209" s="467"/>
      <c r="X209" s="467"/>
      <c r="Y209" s="467"/>
      <c r="Z209" s="467"/>
      <c r="AA209" s="467"/>
      <c r="AB209" s="467"/>
      <c r="AC209" s="467"/>
      <c r="AD209" s="467"/>
      <c r="AE209" s="467"/>
      <c r="AF209" s="467"/>
      <c r="AG209" s="467"/>
      <c r="AH209" s="467"/>
      <c r="AI209" s="467"/>
      <c r="AJ209" s="467"/>
      <c r="AK209" s="467"/>
      <c r="AL209" s="467"/>
      <c r="AM209" s="467"/>
      <c r="AN209" s="467"/>
      <c r="AO209" s="467"/>
      <c r="AP209" s="467"/>
      <c r="AQ209" s="467"/>
      <c r="AR209" s="467"/>
      <c r="AS209" s="467"/>
      <c r="AT209" s="467"/>
      <c r="AU209" s="467"/>
      <c r="AV209" s="467"/>
      <c r="AW209" s="467"/>
      <c r="AX209" s="467"/>
      <c r="AY209" s="467"/>
      <c r="AZ209" s="467"/>
      <c r="BA209" s="467"/>
      <c r="BB209" s="467"/>
      <c r="BC209" s="467"/>
      <c r="BD209" s="467"/>
      <c r="BE209" s="467"/>
      <c r="BF209" s="467"/>
      <c r="BG209" s="467"/>
      <c r="BH209" s="467"/>
      <c r="BI209" s="467"/>
      <c r="BJ209" s="467"/>
      <c r="BK209" s="467"/>
      <c r="BL209" s="467"/>
      <c r="BM209" s="467"/>
      <c r="BN209" s="467"/>
    </row>
    <row r="210" spans="1:66" s="474" customFormat="1" ht="12.75">
      <c r="A210" s="524"/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467"/>
      <c r="R210" s="467"/>
      <c r="S210" s="467"/>
      <c r="T210" s="467"/>
      <c r="U210" s="467"/>
      <c r="V210" s="467"/>
      <c r="W210" s="467"/>
      <c r="X210" s="467"/>
      <c r="Y210" s="467"/>
      <c r="Z210" s="467"/>
      <c r="AA210" s="467"/>
      <c r="AB210" s="467"/>
      <c r="AC210" s="467"/>
      <c r="AD210" s="467"/>
      <c r="AE210" s="467"/>
      <c r="AF210" s="467"/>
      <c r="AG210" s="467"/>
      <c r="AH210" s="467"/>
      <c r="AI210" s="467"/>
      <c r="AJ210" s="467"/>
      <c r="AK210" s="467"/>
      <c r="AL210" s="467"/>
      <c r="AM210" s="467"/>
      <c r="AN210" s="467"/>
      <c r="AO210" s="467"/>
      <c r="AP210" s="467"/>
      <c r="AQ210" s="467"/>
      <c r="AR210" s="467"/>
      <c r="AS210" s="467"/>
      <c r="AT210" s="467"/>
      <c r="AU210" s="467"/>
      <c r="AV210" s="467"/>
      <c r="AW210" s="467"/>
      <c r="AX210" s="467"/>
      <c r="AY210" s="467"/>
      <c r="AZ210" s="467"/>
      <c r="BA210" s="467"/>
      <c r="BB210" s="467"/>
      <c r="BC210" s="467"/>
      <c r="BD210" s="467"/>
      <c r="BE210" s="467"/>
      <c r="BF210" s="467"/>
      <c r="BG210" s="467"/>
      <c r="BH210" s="467"/>
      <c r="BI210" s="467"/>
      <c r="BJ210" s="467"/>
      <c r="BK210" s="467"/>
      <c r="BL210" s="467"/>
      <c r="BM210" s="467"/>
      <c r="BN210" s="467"/>
    </row>
    <row r="211" spans="1:66" s="474" customFormat="1" ht="12.75">
      <c r="A211" s="524"/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467"/>
      <c r="R211" s="467"/>
      <c r="S211" s="467"/>
      <c r="T211" s="467"/>
      <c r="U211" s="467"/>
      <c r="V211" s="467"/>
      <c r="W211" s="467"/>
      <c r="X211" s="467"/>
      <c r="Y211" s="467"/>
      <c r="Z211" s="467"/>
      <c r="AA211" s="467"/>
      <c r="AB211" s="467"/>
      <c r="AC211" s="467"/>
      <c r="AD211" s="467"/>
      <c r="AE211" s="467"/>
      <c r="AF211" s="467"/>
      <c r="AG211" s="467"/>
      <c r="AH211" s="467"/>
      <c r="AI211" s="467"/>
      <c r="AJ211" s="467"/>
      <c r="AK211" s="467"/>
      <c r="AL211" s="467"/>
      <c r="AM211" s="467"/>
      <c r="AN211" s="467"/>
      <c r="AO211" s="467"/>
      <c r="AP211" s="467"/>
      <c r="AQ211" s="467"/>
      <c r="AR211" s="467"/>
      <c r="AS211" s="467"/>
      <c r="AT211" s="467"/>
      <c r="AU211" s="467"/>
      <c r="AV211" s="467"/>
      <c r="AW211" s="467"/>
      <c r="AX211" s="467"/>
      <c r="AY211" s="467"/>
      <c r="AZ211" s="467"/>
      <c r="BA211" s="467"/>
      <c r="BB211" s="467"/>
      <c r="BC211" s="467"/>
      <c r="BD211" s="467"/>
      <c r="BE211" s="467"/>
      <c r="BF211" s="467"/>
      <c r="BG211" s="467"/>
      <c r="BH211" s="467"/>
      <c r="BI211" s="467"/>
      <c r="BJ211" s="467"/>
      <c r="BK211" s="467"/>
      <c r="BL211" s="467"/>
      <c r="BM211" s="467"/>
      <c r="BN211" s="467"/>
    </row>
    <row r="212" spans="1:66" s="474" customFormat="1" ht="12.75">
      <c r="A212" s="524"/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467"/>
      <c r="R212" s="467"/>
      <c r="S212" s="467"/>
      <c r="T212" s="467"/>
      <c r="U212" s="467"/>
      <c r="V212" s="467"/>
      <c r="W212" s="467"/>
      <c r="X212" s="467"/>
      <c r="Y212" s="467"/>
      <c r="Z212" s="467"/>
      <c r="AA212" s="467"/>
      <c r="AB212" s="467"/>
      <c r="AC212" s="467"/>
      <c r="AD212" s="467"/>
      <c r="AE212" s="467"/>
      <c r="AF212" s="467"/>
      <c r="AG212" s="467"/>
      <c r="AH212" s="467"/>
      <c r="AI212" s="467"/>
      <c r="AJ212" s="467"/>
      <c r="AK212" s="467"/>
      <c r="AL212" s="467"/>
      <c r="AM212" s="467"/>
      <c r="AN212" s="467"/>
      <c r="AO212" s="467"/>
      <c r="AP212" s="467"/>
      <c r="AQ212" s="467"/>
      <c r="AR212" s="467"/>
      <c r="AS212" s="467"/>
      <c r="AT212" s="467"/>
      <c r="AU212" s="467"/>
      <c r="AV212" s="467"/>
      <c r="AW212" s="467"/>
      <c r="AX212" s="467"/>
      <c r="AY212" s="467"/>
      <c r="AZ212" s="467"/>
      <c r="BA212" s="467"/>
      <c r="BB212" s="467"/>
      <c r="BC212" s="467"/>
      <c r="BD212" s="467"/>
      <c r="BE212" s="467"/>
      <c r="BF212" s="467"/>
      <c r="BG212" s="467"/>
      <c r="BH212" s="467"/>
      <c r="BI212" s="467"/>
      <c r="BJ212" s="467"/>
      <c r="BK212" s="467"/>
      <c r="BL212" s="467"/>
      <c r="BM212" s="467"/>
      <c r="BN212" s="467"/>
    </row>
    <row r="213" spans="1:66" s="474" customFormat="1" ht="12.75">
      <c r="A213" s="524"/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467"/>
      <c r="R213" s="467"/>
      <c r="S213" s="467"/>
      <c r="T213" s="467"/>
      <c r="U213" s="467"/>
      <c r="V213" s="467"/>
      <c r="W213" s="467"/>
      <c r="X213" s="467"/>
      <c r="Y213" s="467"/>
      <c r="Z213" s="467"/>
      <c r="AA213" s="467"/>
      <c r="AB213" s="467"/>
      <c r="AC213" s="467"/>
      <c r="AD213" s="467"/>
      <c r="AE213" s="467"/>
      <c r="AF213" s="467"/>
      <c r="AG213" s="467"/>
      <c r="AH213" s="467"/>
      <c r="AI213" s="467"/>
      <c r="AJ213" s="467"/>
      <c r="AK213" s="467"/>
      <c r="AL213" s="467"/>
      <c r="AM213" s="467"/>
      <c r="AN213" s="467"/>
      <c r="AO213" s="467"/>
      <c r="AP213" s="467"/>
      <c r="AQ213" s="467"/>
      <c r="AR213" s="467"/>
      <c r="AS213" s="467"/>
      <c r="AT213" s="467"/>
      <c r="AU213" s="467"/>
      <c r="AV213" s="467"/>
      <c r="AW213" s="467"/>
      <c r="AX213" s="467"/>
      <c r="AY213" s="467"/>
      <c r="AZ213" s="467"/>
      <c r="BA213" s="467"/>
      <c r="BB213" s="467"/>
      <c r="BC213" s="467"/>
      <c r="BD213" s="467"/>
      <c r="BE213" s="467"/>
      <c r="BF213" s="467"/>
      <c r="BG213" s="467"/>
      <c r="BH213" s="467"/>
      <c r="BI213" s="467"/>
      <c r="BJ213" s="467"/>
      <c r="BK213" s="467"/>
      <c r="BL213" s="467"/>
      <c r="BM213" s="467"/>
      <c r="BN213" s="467"/>
    </row>
    <row r="214" spans="1:66" s="474" customFormat="1" ht="12.75">
      <c r="A214" s="524"/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467"/>
      <c r="R214" s="467"/>
      <c r="S214" s="467"/>
      <c r="T214" s="467"/>
      <c r="U214" s="467"/>
      <c r="V214" s="467"/>
      <c r="W214" s="467"/>
      <c r="X214" s="467"/>
      <c r="Y214" s="467"/>
      <c r="Z214" s="467"/>
      <c r="AA214" s="467"/>
      <c r="AB214" s="467"/>
      <c r="AC214" s="467"/>
      <c r="AD214" s="467"/>
      <c r="AE214" s="467"/>
      <c r="AF214" s="467"/>
      <c r="AG214" s="467"/>
      <c r="AH214" s="467"/>
      <c r="AI214" s="467"/>
      <c r="AJ214" s="467"/>
      <c r="AK214" s="467"/>
      <c r="AL214" s="467"/>
      <c r="AM214" s="467"/>
      <c r="AN214" s="467"/>
      <c r="AO214" s="467"/>
      <c r="AP214" s="467"/>
      <c r="AQ214" s="467"/>
      <c r="AR214" s="467"/>
      <c r="AS214" s="467"/>
      <c r="AT214" s="467"/>
      <c r="AU214" s="467"/>
      <c r="AV214" s="467"/>
      <c r="AW214" s="467"/>
      <c r="AX214" s="467"/>
      <c r="AY214" s="467"/>
      <c r="AZ214" s="467"/>
      <c r="BA214" s="467"/>
      <c r="BB214" s="467"/>
      <c r="BC214" s="467"/>
      <c r="BD214" s="467"/>
      <c r="BE214" s="467"/>
      <c r="BF214" s="467"/>
      <c r="BG214" s="467"/>
      <c r="BH214" s="467"/>
      <c r="BI214" s="467"/>
      <c r="BJ214" s="467"/>
      <c r="BK214" s="467"/>
      <c r="BL214" s="467"/>
      <c r="BM214" s="467"/>
      <c r="BN214" s="467"/>
    </row>
    <row r="215" spans="1:66" s="474" customFormat="1" ht="12.75">
      <c r="A215" s="524"/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467"/>
      <c r="R215" s="467"/>
      <c r="S215" s="467"/>
      <c r="T215" s="467"/>
      <c r="U215" s="467"/>
      <c r="V215" s="467"/>
      <c r="W215" s="467"/>
      <c r="X215" s="467"/>
      <c r="Y215" s="467"/>
      <c r="Z215" s="467"/>
      <c r="AA215" s="467"/>
      <c r="AB215" s="467"/>
      <c r="AC215" s="467"/>
      <c r="AD215" s="467"/>
      <c r="AE215" s="467"/>
      <c r="AF215" s="467"/>
      <c r="AG215" s="467"/>
      <c r="AH215" s="467"/>
      <c r="AI215" s="467"/>
      <c r="AJ215" s="467"/>
      <c r="AK215" s="467"/>
      <c r="AL215" s="467"/>
      <c r="AM215" s="467"/>
      <c r="AN215" s="467"/>
      <c r="AO215" s="467"/>
      <c r="AP215" s="467"/>
      <c r="AQ215" s="467"/>
      <c r="AR215" s="467"/>
      <c r="AS215" s="467"/>
      <c r="AT215" s="467"/>
      <c r="AU215" s="467"/>
      <c r="AV215" s="467"/>
      <c r="AW215" s="467"/>
      <c r="AX215" s="467"/>
      <c r="AY215" s="467"/>
      <c r="AZ215" s="467"/>
      <c r="BA215" s="467"/>
      <c r="BB215" s="467"/>
      <c r="BC215" s="467"/>
      <c r="BD215" s="467"/>
      <c r="BE215" s="467"/>
      <c r="BF215" s="467"/>
      <c r="BG215" s="467"/>
      <c r="BH215" s="467"/>
      <c r="BI215" s="467"/>
      <c r="BJ215" s="467"/>
      <c r="BK215" s="467"/>
      <c r="BL215" s="467"/>
      <c r="BM215" s="467"/>
      <c r="BN215" s="467"/>
    </row>
    <row r="216" spans="1:66" s="474" customFormat="1" ht="12.75">
      <c r="A216" s="524"/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467"/>
      <c r="R216" s="467"/>
      <c r="S216" s="467"/>
      <c r="T216" s="467"/>
      <c r="U216" s="467"/>
      <c r="V216" s="467"/>
      <c r="W216" s="467"/>
      <c r="X216" s="467"/>
      <c r="Y216" s="467"/>
      <c r="Z216" s="467"/>
      <c r="AA216" s="467"/>
      <c r="AB216" s="467"/>
      <c r="AC216" s="467"/>
      <c r="AD216" s="467"/>
      <c r="AE216" s="467"/>
      <c r="AF216" s="467"/>
      <c r="AG216" s="467"/>
      <c r="AH216" s="467"/>
      <c r="AI216" s="467"/>
      <c r="AJ216" s="467"/>
      <c r="AK216" s="467"/>
      <c r="AL216" s="467"/>
      <c r="AM216" s="467"/>
      <c r="AN216" s="467"/>
      <c r="AO216" s="467"/>
      <c r="AP216" s="467"/>
      <c r="AQ216" s="467"/>
      <c r="AR216" s="467"/>
      <c r="AS216" s="467"/>
      <c r="AT216" s="467"/>
      <c r="AU216" s="467"/>
      <c r="AV216" s="467"/>
      <c r="AW216" s="467"/>
      <c r="AX216" s="467"/>
      <c r="AY216" s="467"/>
      <c r="AZ216" s="467"/>
      <c r="BA216" s="467"/>
      <c r="BB216" s="467"/>
      <c r="BC216" s="467"/>
      <c r="BD216" s="467"/>
      <c r="BE216" s="467"/>
      <c r="BF216" s="467"/>
      <c r="BG216" s="467"/>
      <c r="BH216" s="467"/>
      <c r="BI216" s="467"/>
      <c r="BJ216" s="467"/>
      <c r="BK216" s="467"/>
      <c r="BL216" s="467"/>
      <c r="BM216" s="467"/>
      <c r="BN216" s="467"/>
    </row>
    <row r="217" spans="1:66" s="474" customFormat="1" ht="12.75">
      <c r="A217" s="524"/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467"/>
      <c r="R217" s="467"/>
      <c r="S217" s="467"/>
      <c r="T217" s="467"/>
      <c r="U217" s="467"/>
      <c r="V217" s="467"/>
      <c r="W217" s="467"/>
      <c r="X217" s="467"/>
      <c r="Y217" s="467"/>
      <c r="Z217" s="467"/>
      <c r="AA217" s="467"/>
      <c r="AB217" s="467"/>
      <c r="AC217" s="467"/>
      <c r="AD217" s="467"/>
      <c r="AE217" s="467"/>
      <c r="AF217" s="467"/>
      <c r="AG217" s="467"/>
      <c r="AH217" s="467"/>
      <c r="AI217" s="467"/>
      <c r="AJ217" s="467"/>
      <c r="AK217" s="467"/>
      <c r="AL217" s="467"/>
      <c r="AM217" s="467"/>
      <c r="AN217" s="467"/>
      <c r="AO217" s="467"/>
      <c r="AP217" s="467"/>
      <c r="AQ217" s="467"/>
      <c r="AR217" s="467"/>
      <c r="AS217" s="467"/>
      <c r="AT217" s="467"/>
      <c r="AU217" s="467"/>
      <c r="AV217" s="467"/>
      <c r="AW217" s="467"/>
      <c r="AX217" s="467"/>
      <c r="AY217" s="467"/>
      <c r="AZ217" s="467"/>
      <c r="BA217" s="467"/>
      <c r="BB217" s="467"/>
      <c r="BC217" s="467"/>
      <c r="BD217" s="467"/>
      <c r="BE217" s="467"/>
      <c r="BF217" s="467"/>
      <c r="BG217" s="467"/>
      <c r="BH217" s="467"/>
      <c r="BI217" s="467"/>
      <c r="BJ217" s="467"/>
      <c r="BK217" s="467"/>
      <c r="BL217" s="467"/>
      <c r="BM217" s="467"/>
      <c r="BN217" s="467"/>
    </row>
    <row r="218" spans="1:66" s="474" customFormat="1" ht="12.75">
      <c r="A218" s="524"/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467"/>
      <c r="R218" s="467"/>
      <c r="S218" s="467"/>
      <c r="T218" s="467"/>
      <c r="U218" s="467"/>
      <c r="V218" s="467"/>
      <c r="W218" s="467"/>
      <c r="X218" s="467"/>
      <c r="Y218" s="467"/>
      <c r="Z218" s="467"/>
      <c r="AA218" s="467"/>
      <c r="AB218" s="467"/>
      <c r="AC218" s="467"/>
      <c r="AD218" s="467"/>
      <c r="AE218" s="467"/>
      <c r="AF218" s="467"/>
      <c r="AG218" s="467"/>
      <c r="AH218" s="467"/>
      <c r="AI218" s="467"/>
      <c r="AJ218" s="467"/>
      <c r="AK218" s="467"/>
      <c r="AL218" s="467"/>
      <c r="AM218" s="467"/>
      <c r="AN218" s="467"/>
      <c r="AO218" s="467"/>
      <c r="AP218" s="467"/>
      <c r="AQ218" s="467"/>
      <c r="AR218" s="467"/>
      <c r="AS218" s="467"/>
      <c r="AT218" s="467"/>
      <c r="AU218" s="467"/>
      <c r="AV218" s="467"/>
      <c r="AW218" s="467"/>
      <c r="AX218" s="467"/>
      <c r="AY218" s="467"/>
      <c r="AZ218" s="467"/>
      <c r="BA218" s="467"/>
      <c r="BB218" s="467"/>
      <c r="BC218" s="467"/>
      <c r="BD218" s="467"/>
      <c r="BE218" s="467"/>
      <c r="BF218" s="467"/>
      <c r="BG218" s="467"/>
      <c r="BH218" s="467"/>
      <c r="BI218" s="467"/>
      <c r="BJ218" s="467"/>
      <c r="BK218" s="467"/>
      <c r="BL218" s="467"/>
      <c r="BM218" s="467"/>
      <c r="BN218" s="467"/>
    </row>
    <row r="219" spans="1:66" s="474" customFormat="1" ht="12.75">
      <c r="A219" s="524"/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467"/>
      <c r="R219" s="467"/>
      <c r="S219" s="467"/>
      <c r="T219" s="467"/>
      <c r="U219" s="467"/>
      <c r="V219" s="467"/>
      <c r="W219" s="467"/>
      <c r="X219" s="467"/>
      <c r="Y219" s="467"/>
      <c r="Z219" s="467"/>
      <c r="AA219" s="467"/>
      <c r="AB219" s="467"/>
      <c r="AC219" s="467"/>
      <c r="AD219" s="467"/>
      <c r="AE219" s="467"/>
      <c r="AF219" s="467"/>
      <c r="AG219" s="467"/>
      <c r="AH219" s="467"/>
      <c r="AI219" s="467"/>
      <c r="AJ219" s="467"/>
      <c r="AK219" s="467"/>
      <c r="AL219" s="467"/>
      <c r="AM219" s="467"/>
      <c r="AN219" s="467"/>
      <c r="AO219" s="467"/>
      <c r="AP219" s="467"/>
      <c r="AQ219" s="467"/>
      <c r="AR219" s="467"/>
      <c r="AS219" s="467"/>
      <c r="AT219" s="467"/>
      <c r="AU219" s="467"/>
      <c r="AV219" s="467"/>
      <c r="AW219" s="467"/>
      <c r="AX219" s="467"/>
      <c r="AY219" s="467"/>
      <c r="AZ219" s="467"/>
      <c r="BA219" s="467"/>
      <c r="BB219" s="467"/>
      <c r="BC219" s="467"/>
      <c r="BD219" s="467"/>
      <c r="BE219" s="467"/>
      <c r="BF219" s="467"/>
      <c r="BG219" s="467"/>
      <c r="BH219" s="467"/>
      <c r="BI219" s="467"/>
      <c r="BJ219" s="467"/>
      <c r="BK219" s="467"/>
      <c r="BL219" s="467"/>
      <c r="BM219" s="467"/>
      <c r="BN219" s="467"/>
    </row>
    <row r="220" spans="1:66" s="474" customFormat="1" ht="12.75">
      <c r="A220" s="524"/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467"/>
      <c r="R220" s="467"/>
      <c r="S220" s="467"/>
      <c r="T220" s="467"/>
      <c r="U220" s="467"/>
      <c r="V220" s="467"/>
      <c r="W220" s="467"/>
      <c r="X220" s="467"/>
      <c r="Y220" s="467"/>
      <c r="Z220" s="467"/>
      <c r="AA220" s="467"/>
      <c r="AB220" s="467"/>
      <c r="AC220" s="467"/>
      <c r="AD220" s="467"/>
      <c r="AE220" s="467"/>
      <c r="AF220" s="467"/>
      <c r="AG220" s="467"/>
      <c r="AH220" s="467"/>
      <c r="AI220" s="467"/>
      <c r="AJ220" s="467"/>
      <c r="AK220" s="467"/>
      <c r="AL220" s="467"/>
      <c r="AM220" s="467"/>
      <c r="AN220" s="467"/>
      <c r="AO220" s="467"/>
      <c r="AP220" s="467"/>
      <c r="AQ220" s="467"/>
      <c r="AR220" s="467"/>
      <c r="AS220" s="467"/>
      <c r="AT220" s="467"/>
      <c r="AU220" s="467"/>
      <c r="AV220" s="467"/>
      <c r="AW220" s="467"/>
      <c r="AX220" s="467"/>
      <c r="AY220" s="467"/>
      <c r="AZ220" s="467"/>
      <c r="BA220" s="467"/>
      <c r="BB220" s="467"/>
      <c r="BC220" s="467"/>
      <c r="BD220" s="467"/>
      <c r="BE220" s="467"/>
      <c r="BF220" s="467"/>
      <c r="BG220" s="467"/>
      <c r="BH220" s="467"/>
      <c r="BI220" s="467"/>
      <c r="BJ220" s="467"/>
      <c r="BK220" s="467"/>
      <c r="BL220" s="467"/>
      <c r="BM220" s="467"/>
      <c r="BN220" s="467"/>
    </row>
    <row r="221" spans="1:66" s="474" customFormat="1" ht="12.75">
      <c r="A221" s="524"/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467"/>
      <c r="R221" s="467"/>
      <c r="S221" s="467"/>
      <c r="T221" s="467"/>
      <c r="U221" s="467"/>
      <c r="V221" s="467"/>
      <c r="W221" s="467"/>
      <c r="X221" s="467"/>
      <c r="Y221" s="467"/>
      <c r="Z221" s="467"/>
      <c r="AA221" s="467"/>
      <c r="AB221" s="467"/>
      <c r="AC221" s="467"/>
      <c r="AD221" s="467"/>
      <c r="AE221" s="467"/>
      <c r="AF221" s="467"/>
      <c r="AG221" s="467"/>
      <c r="AH221" s="467"/>
      <c r="AI221" s="467"/>
      <c r="AJ221" s="467"/>
      <c r="AK221" s="467"/>
      <c r="AL221" s="467"/>
      <c r="AM221" s="467"/>
      <c r="AN221" s="467"/>
      <c r="AO221" s="467"/>
      <c r="AP221" s="467"/>
      <c r="AQ221" s="467"/>
      <c r="AR221" s="467"/>
      <c r="AS221" s="467"/>
      <c r="AT221" s="467"/>
      <c r="AU221" s="467"/>
      <c r="AV221" s="467"/>
      <c r="AW221" s="467"/>
      <c r="AX221" s="467"/>
      <c r="AY221" s="467"/>
      <c r="AZ221" s="467"/>
      <c r="BA221" s="467"/>
      <c r="BB221" s="467"/>
      <c r="BC221" s="467"/>
      <c r="BD221" s="467"/>
      <c r="BE221" s="467"/>
      <c r="BF221" s="467"/>
      <c r="BG221" s="467"/>
      <c r="BH221" s="467"/>
      <c r="BI221" s="467"/>
      <c r="BJ221" s="467"/>
      <c r="BK221" s="467"/>
      <c r="BL221" s="467"/>
      <c r="BM221" s="467"/>
      <c r="BN221" s="467"/>
    </row>
    <row r="222" spans="1:66" s="474" customFormat="1" ht="12.75">
      <c r="A222" s="524"/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467"/>
      <c r="R222" s="467"/>
      <c r="S222" s="467"/>
      <c r="T222" s="467"/>
      <c r="U222" s="467"/>
      <c r="V222" s="467"/>
      <c r="W222" s="467"/>
      <c r="X222" s="467"/>
      <c r="Y222" s="467"/>
      <c r="Z222" s="467"/>
      <c r="AA222" s="467"/>
      <c r="AB222" s="467"/>
      <c r="AC222" s="467"/>
      <c r="AD222" s="467"/>
      <c r="AE222" s="467"/>
      <c r="AF222" s="467"/>
      <c r="AG222" s="467"/>
      <c r="AH222" s="467"/>
      <c r="AI222" s="467"/>
      <c r="AJ222" s="467"/>
      <c r="AK222" s="467"/>
      <c r="AL222" s="467"/>
      <c r="AM222" s="467"/>
      <c r="AN222" s="467"/>
      <c r="AO222" s="467"/>
      <c r="AP222" s="467"/>
      <c r="AQ222" s="467"/>
      <c r="AR222" s="467"/>
      <c r="AS222" s="467"/>
      <c r="AT222" s="467"/>
      <c r="AU222" s="467"/>
      <c r="AV222" s="467"/>
      <c r="AW222" s="467"/>
      <c r="AX222" s="467"/>
      <c r="AY222" s="467"/>
      <c r="AZ222" s="467"/>
      <c r="BA222" s="467"/>
      <c r="BB222" s="467"/>
      <c r="BC222" s="467"/>
      <c r="BD222" s="467"/>
      <c r="BE222" s="467"/>
      <c r="BF222" s="467"/>
      <c r="BG222" s="467"/>
      <c r="BH222" s="467"/>
      <c r="BI222" s="467"/>
      <c r="BJ222" s="467"/>
      <c r="BK222" s="467"/>
      <c r="BL222" s="467"/>
      <c r="BM222" s="467"/>
      <c r="BN222" s="467"/>
    </row>
    <row r="223" spans="1:66" s="474" customFormat="1" ht="12.75">
      <c r="A223" s="524"/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467"/>
      <c r="R223" s="467"/>
      <c r="S223" s="467"/>
      <c r="T223" s="467"/>
      <c r="U223" s="467"/>
      <c r="V223" s="467"/>
      <c r="W223" s="467"/>
      <c r="X223" s="467"/>
      <c r="Y223" s="467"/>
      <c r="Z223" s="467"/>
      <c r="AA223" s="467"/>
      <c r="AB223" s="467"/>
      <c r="AC223" s="467"/>
      <c r="AD223" s="467"/>
      <c r="AE223" s="467"/>
      <c r="AF223" s="467"/>
      <c r="AG223" s="467"/>
      <c r="AH223" s="467"/>
      <c r="AI223" s="467"/>
      <c r="AJ223" s="467"/>
      <c r="AK223" s="467"/>
      <c r="AL223" s="467"/>
      <c r="AM223" s="467"/>
      <c r="AN223" s="467"/>
      <c r="AO223" s="467"/>
      <c r="AP223" s="467"/>
      <c r="AQ223" s="467"/>
      <c r="AR223" s="467"/>
      <c r="AS223" s="467"/>
      <c r="AT223" s="467"/>
      <c r="AU223" s="467"/>
      <c r="AV223" s="467"/>
      <c r="AW223" s="467"/>
      <c r="AX223" s="467"/>
      <c r="AY223" s="467"/>
      <c r="AZ223" s="467"/>
      <c r="BA223" s="467"/>
      <c r="BB223" s="467"/>
      <c r="BC223" s="467"/>
      <c r="BD223" s="467"/>
      <c r="BE223" s="467"/>
      <c r="BF223" s="467"/>
      <c r="BG223" s="467"/>
      <c r="BH223" s="467"/>
      <c r="BI223" s="467"/>
      <c r="BJ223" s="467"/>
      <c r="BK223" s="467"/>
      <c r="BL223" s="467"/>
      <c r="BM223" s="467"/>
      <c r="BN223" s="467"/>
    </row>
    <row r="224" spans="1:66" s="474" customFormat="1" ht="12.75">
      <c r="A224" s="524"/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467"/>
      <c r="R224" s="467"/>
      <c r="S224" s="467"/>
      <c r="T224" s="467"/>
      <c r="U224" s="467"/>
      <c r="V224" s="467"/>
      <c r="W224" s="467"/>
      <c r="X224" s="467"/>
      <c r="Y224" s="467"/>
      <c r="Z224" s="467"/>
      <c r="AA224" s="467"/>
      <c r="AB224" s="467"/>
      <c r="AC224" s="467"/>
      <c r="AD224" s="467"/>
      <c r="AE224" s="467"/>
      <c r="AF224" s="467"/>
      <c r="AG224" s="467"/>
      <c r="AH224" s="467"/>
      <c r="AI224" s="467"/>
      <c r="AJ224" s="467"/>
      <c r="AK224" s="467"/>
      <c r="AL224" s="467"/>
      <c r="AM224" s="467"/>
      <c r="AN224" s="467"/>
      <c r="AO224" s="467"/>
      <c r="AP224" s="467"/>
      <c r="AQ224" s="467"/>
      <c r="AR224" s="467"/>
      <c r="AS224" s="467"/>
      <c r="AT224" s="467"/>
      <c r="AU224" s="467"/>
      <c r="AV224" s="467"/>
      <c r="AW224" s="467"/>
      <c r="AX224" s="467"/>
      <c r="AY224" s="467"/>
      <c r="AZ224" s="467"/>
      <c r="BA224" s="467"/>
      <c r="BB224" s="467"/>
      <c r="BC224" s="467"/>
      <c r="BD224" s="467"/>
      <c r="BE224" s="467"/>
      <c r="BF224" s="467"/>
      <c r="BG224" s="467"/>
      <c r="BH224" s="467"/>
      <c r="BI224" s="467"/>
      <c r="BJ224" s="467"/>
      <c r="BK224" s="467"/>
      <c r="BL224" s="467"/>
      <c r="BM224" s="467"/>
      <c r="BN224" s="467"/>
    </row>
    <row r="225" spans="1:66" s="474" customFormat="1" ht="12.75">
      <c r="A225" s="524"/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467"/>
      <c r="R225" s="467"/>
      <c r="S225" s="467"/>
      <c r="T225" s="467"/>
      <c r="U225" s="467"/>
      <c r="V225" s="467"/>
      <c r="W225" s="467"/>
      <c r="X225" s="467"/>
      <c r="Y225" s="467"/>
      <c r="Z225" s="467"/>
      <c r="AA225" s="467"/>
      <c r="AB225" s="467"/>
      <c r="AC225" s="467"/>
      <c r="AD225" s="467"/>
      <c r="AE225" s="467"/>
      <c r="AF225" s="467"/>
      <c r="AG225" s="467"/>
      <c r="AH225" s="467"/>
      <c r="AI225" s="467"/>
      <c r="AJ225" s="467"/>
      <c r="AK225" s="467"/>
      <c r="AL225" s="467"/>
      <c r="AM225" s="467"/>
      <c r="AN225" s="467"/>
      <c r="AO225" s="467"/>
      <c r="AP225" s="467"/>
      <c r="AQ225" s="467"/>
      <c r="AR225" s="467"/>
      <c r="AS225" s="467"/>
      <c r="AT225" s="467"/>
      <c r="AU225" s="467"/>
      <c r="AV225" s="467"/>
      <c r="AW225" s="467"/>
      <c r="AX225" s="467"/>
      <c r="AY225" s="467"/>
      <c r="AZ225" s="467"/>
      <c r="BA225" s="467"/>
      <c r="BB225" s="467"/>
      <c r="BC225" s="467"/>
      <c r="BD225" s="467"/>
      <c r="BE225" s="467"/>
      <c r="BF225" s="467"/>
      <c r="BG225" s="467"/>
      <c r="BH225" s="467"/>
      <c r="BI225" s="467"/>
      <c r="BJ225" s="467"/>
      <c r="BK225" s="467"/>
      <c r="BL225" s="467"/>
      <c r="BM225" s="467"/>
      <c r="BN225" s="467"/>
    </row>
    <row r="226" spans="1:66" s="474" customFormat="1" ht="12.75">
      <c r="A226" s="524"/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467"/>
      <c r="R226" s="467"/>
      <c r="S226" s="467"/>
      <c r="T226" s="467"/>
      <c r="U226" s="467"/>
      <c r="V226" s="467"/>
      <c r="W226" s="467"/>
      <c r="X226" s="467"/>
      <c r="Y226" s="467"/>
      <c r="Z226" s="467"/>
      <c r="AA226" s="467"/>
      <c r="AB226" s="467"/>
      <c r="AC226" s="467"/>
      <c r="AD226" s="467"/>
      <c r="AE226" s="467"/>
      <c r="AF226" s="467"/>
      <c r="AG226" s="467"/>
      <c r="AH226" s="467"/>
      <c r="AI226" s="467"/>
      <c r="AJ226" s="467"/>
      <c r="AK226" s="467"/>
      <c r="AL226" s="467"/>
      <c r="AM226" s="467"/>
      <c r="AN226" s="467"/>
      <c r="AO226" s="467"/>
      <c r="AP226" s="467"/>
      <c r="AQ226" s="467"/>
      <c r="AR226" s="467"/>
      <c r="AS226" s="467"/>
      <c r="AT226" s="467"/>
      <c r="AU226" s="467"/>
      <c r="AV226" s="467"/>
      <c r="AW226" s="467"/>
      <c r="AX226" s="467"/>
      <c r="AY226" s="467"/>
      <c r="AZ226" s="467"/>
      <c r="BA226" s="467"/>
      <c r="BB226" s="467"/>
      <c r="BC226" s="467"/>
      <c r="BD226" s="467"/>
      <c r="BE226" s="467"/>
      <c r="BF226" s="467"/>
      <c r="BG226" s="467"/>
      <c r="BH226" s="467"/>
      <c r="BI226" s="467"/>
      <c r="BJ226" s="467"/>
      <c r="BK226" s="467"/>
      <c r="BL226" s="467"/>
      <c r="BM226" s="467"/>
      <c r="BN226" s="467"/>
    </row>
    <row r="227" spans="1:66" s="474" customFormat="1" ht="12.75">
      <c r="A227" s="524"/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467"/>
      <c r="R227" s="467"/>
      <c r="S227" s="467"/>
      <c r="T227" s="467"/>
      <c r="U227" s="467"/>
      <c r="V227" s="467"/>
      <c r="W227" s="467"/>
      <c r="X227" s="467"/>
      <c r="Y227" s="467"/>
      <c r="Z227" s="467"/>
      <c r="AA227" s="467"/>
      <c r="AB227" s="467"/>
      <c r="AC227" s="467"/>
      <c r="AD227" s="467"/>
      <c r="AE227" s="467"/>
      <c r="AF227" s="467"/>
      <c r="AG227" s="467"/>
      <c r="AH227" s="467"/>
      <c r="AI227" s="467"/>
      <c r="AJ227" s="467"/>
      <c r="AK227" s="467"/>
      <c r="AL227" s="467"/>
      <c r="AM227" s="467"/>
      <c r="AN227" s="467"/>
      <c r="AO227" s="467"/>
      <c r="AP227" s="467"/>
      <c r="AQ227" s="467"/>
      <c r="AR227" s="467"/>
      <c r="AS227" s="467"/>
      <c r="AT227" s="467"/>
      <c r="AU227" s="467"/>
      <c r="AV227" s="467"/>
      <c r="AW227" s="467"/>
      <c r="AX227" s="467"/>
      <c r="AY227" s="467"/>
      <c r="AZ227" s="467"/>
      <c r="BA227" s="467"/>
      <c r="BB227" s="467"/>
      <c r="BC227" s="467"/>
      <c r="BD227" s="467"/>
      <c r="BE227" s="467"/>
      <c r="BF227" s="467"/>
      <c r="BG227" s="467"/>
      <c r="BH227" s="467"/>
      <c r="BI227" s="467"/>
      <c r="BJ227" s="467"/>
      <c r="BK227" s="467"/>
      <c r="BL227" s="467"/>
      <c r="BM227" s="467"/>
      <c r="BN227" s="467"/>
    </row>
    <row r="228" spans="1:66" s="474" customFormat="1" ht="12.75">
      <c r="A228" s="524"/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467"/>
      <c r="R228" s="467"/>
      <c r="S228" s="467"/>
      <c r="T228" s="467"/>
      <c r="U228" s="467"/>
      <c r="V228" s="467"/>
      <c r="W228" s="467"/>
      <c r="X228" s="467"/>
      <c r="Y228" s="467"/>
      <c r="Z228" s="467"/>
      <c r="AA228" s="467"/>
      <c r="AB228" s="467"/>
      <c r="AC228" s="467"/>
      <c r="AD228" s="467"/>
      <c r="AE228" s="467"/>
      <c r="AF228" s="467"/>
      <c r="AG228" s="467"/>
      <c r="AH228" s="467"/>
      <c r="AI228" s="467"/>
      <c r="AJ228" s="467"/>
      <c r="AK228" s="467"/>
      <c r="AL228" s="467"/>
      <c r="AM228" s="467"/>
      <c r="AN228" s="467"/>
      <c r="AO228" s="467"/>
      <c r="AP228" s="467"/>
      <c r="AQ228" s="467"/>
      <c r="AR228" s="467"/>
      <c r="AS228" s="467"/>
      <c r="AT228" s="467"/>
      <c r="AU228" s="467"/>
      <c r="AV228" s="467"/>
      <c r="AW228" s="467"/>
      <c r="AX228" s="467"/>
      <c r="AY228" s="467"/>
      <c r="AZ228" s="467"/>
      <c r="BA228" s="467"/>
      <c r="BB228" s="467"/>
      <c r="BC228" s="467"/>
      <c r="BD228" s="467"/>
      <c r="BE228" s="467"/>
      <c r="BF228" s="467"/>
      <c r="BG228" s="467"/>
      <c r="BH228" s="467"/>
      <c r="BI228" s="467"/>
      <c r="BJ228" s="467"/>
      <c r="BK228" s="467"/>
      <c r="BL228" s="467"/>
      <c r="BM228" s="467"/>
      <c r="BN228" s="467"/>
    </row>
    <row r="229" spans="1:66" s="474" customFormat="1" ht="12.75">
      <c r="A229" s="524"/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467"/>
      <c r="R229" s="467"/>
      <c r="S229" s="467"/>
      <c r="T229" s="467"/>
      <c r="U229" s="467"/>
      <c r="V229" s="467"/>
      <c r="W229" s="467"/>
      <c r="X229" s="467"/>
      <c r="Y229" s="467"/>
      <c r="Z229" s="467"/>
      <c r="AA229" s="467"/>
      <c r="AB229" s="467"/>
      <c r="AC229" s="467"/>
      <c r="AD229" s="467"/>
      <c r="AE229" s="467"/>
      <c r="AF229" s="467"/>
      <c r="AG229" s="467"/>
      <c r="AH229" s="467"/>
      <c r="AI229" s="467"/>
      <c r="AJ229" s="467"/>
      <c r="AK229" s="467"/>
      <c r="AL229" s="467"/>
      <c r="AM229" s="467"/>
      <c r="AN229" s="467"/>
      <c r="AO229" s="467"/>
      <c r="AP229" s="467"/>
      <c r="AQ229" s="467"/>
      <c r="AR229" s="467"/>
      <c r="AS229" s="467"/>
      <c r="AT229" s="467"/>
      <c r="AU229" s="467"/>
      <c r="AV229" s="467"/>
      <c r="AW229" s="467"/>
      <c r="AX229" s="467"/>
      <c r="AY229" s="467"/>
      <c r="AZ229" s="467"/>
      <c r="BA229" s="467"/>
      <c r="BB229" s="467"/>
      <c r="BC229" s="467"/>
      <c r="BD229" s="467"/>
      <c r="BE229" s="467"/>
      <c r="BF229" s="467"/>
      <c r="BG229" s="467"/>
      <c r="BH229" s="467"/>
      <c r="BI229" s="467"/>
      <c r="BJ229" s="467"/>
      <c r="BK229" s="467"/>
      <c r="BL229" s="467"/>
      <c r="BM229" s="467"/>
      <c r="BN229" s="467"/>
    </row>
    <row r="230" spans="1:66" s="474" customFormat="1" ht="12.75">
      <c r="A230" s="524"/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467"/>
      <c r="R230" s="467"/>
      <c r="S230" s="467"/>
      <c r="T230" s="467"/>
      <c r="U230" s="467"/>
      <c r="V230" s="467"/>
      <c r="W230" s="467"/>
      <c r="X230" s="467"/>
      <c r="Y230" s="467"/>
      <c r="Z230" s="467"/>
      <c r="AA230" s="467"/>
      <c r="AB230" s="467"/>
      <c r="AC230" s="467"/>
      <c r="AD230" s="467"/>
      <c r="AE230" s="467"/>
      <c r="AF230" s="467"/>
      <c r="AG230" s="467"/>
      <c r="AH230" s="467"/>
      <c r="AI230" s="467"/>
      <c r="AJ230" s="467"/>
      <c r="AK230" s="467"/>
      <c r="AL230" s="467"/>
      <c r="AM230" s="467"/>
      <c r="AN230" s="467"/>
      <c r="AO230" s="467"/>
      <c r="AP230" s="467"/>
      <c r="AQ230" s="467"/>
      <c r="AR230" s="467"/>
      <c r="AS230" s="467"/>
      <c r="AT230" s="467"/>
      <c r="AU230" s="467"/>
      <c r="AV230" s="467"/>
      <c r="AW230" s="467"/>
      <c r="AX230" s="467"/>
      <c r="AY230" s="467"/>
      <c r="AZ230" s="467"/>
      <c r="BA230" s="467"/>
      <c r="BB230" s="467"/>
      <c r="BC230" s="467"/>
      <c r="BD230" s="467"/>
      <c r="BE230" s="467"/>
      <c r="BF230" s="467"/>
      <c r="BG230" s="467"/>
      <c r="BH230" s="467"/>
      <c r="BI230" s="467"/>
      <c r="BJ230" s="467"/>
      <c r="BK230" s="467"/>
      <c r="BL230" s="467"/>
      <c r="BM230" s="467"/>
      <c r="BN230" s="467"/>
    </row>
    <row r="231" spans="1:66" s="474" customFormat="1" ht="12.75">
      <c r="A231" s="524"/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467"/>
      <c r="R231" s="467"/>
      <c r="S231" s="467"/>
      <c r="T231" s="467"/>
      <c r="U231" s="467"/>
      <c r="V231" s="467"/>
      <c r="W231" s="467"/>
      <c r="X231" s="467"/>
      <c r="Y231" s="467"/>
      <c r="Z231" s="467"/>
      <c r="AA231" s="467"/>
      <c r="AB231" s="467"/>
      <c r="AC231" s="467"/>
      <c r="AD231" s="467"/>
      <c r="AE231" s="467"/>
      <c r="AF231" s="467"/>
      <c r="AG231" s="467"/>
      <c r="AH231" s="467"/>
      <c r="AI231" s="467"/>
      <c r="AJ231" s="467"/>
      <c r="AK231" s="467"/>
      <c r="AL231" s="467"/>
      <c r="AM231" s="467"/>
      <c r="AN231" s="467"/>
      <c r="AO231" s="467"/>
      <c r="AP231" s="467"/>
      <c r="AQ231" s="467"/>
      <c r="AR231" s="467"/>
      <c r="AS231" s="467"/>
      <c r="AT231" s="467"/>
      <c r="AU231" s="467"/>
      <c r="AV231" s="467"/>
      <c r="AW231" s="467"/>
      <c r="AX231" s="467"/>
      <c r="AY231" s="467"/>
      <c r="AZ231" s="467"/>
      <c r="BA231" s="467"/>
      <c r="BB231" s="467"/>
      <c r="BC231" s="467"/>
      <c r="BD231" s="467"/>
      <c r="BE231" s="467"/>
      <c r="BF231" s="467"/>
      <c r="BG231" s="467"/>
      <c r="BH231" s="467"/>
      <c r="BI231" s="467"/>
      <c r="BJ231" s="467"/>
      <c r="BK231" s="467"/>
      <c r="BL231" s="467"/>
      <c r="BM231" s="467"/>
      <c r="BN231" s="467"/>
    </row>
    <row r="232" spans="1:66" s="474" customFormat="1" ht="12.75">
      <c r="A232" s="524"/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467"/>
      <c r="R232" s="467"/>
      <c r="S232" s="467"/>
      <c r="T232" s="467"/>
      <c r="U232" s="467"/>
      <c r="V232" s="467"/>
      <c r="W232" s="467"/>
      <c r="X232" s="467"/>
      <c r="Y232" s="467"/>
      <c r="Z232" s="467"/>
      <c r="AA232" s="467"/>
      <c r="AB232" s="467"/>
      <c r="AC232" s="467"/>
      <c r="AD232" s="467"/>
      <c r="AE232" s="467"/>
      <c r="AF232" s="467"/>
      <c r="AG232" s="467"/>
      <c r="AH232" s="467"/>
      <c r="AI232" s="467"/>
      <c r="AJ232" s="467"/>
      <c r="AK232" s="467"/>
      <c r="AL232" s="467"/>
      <c r="AM232" s="467"/>
      <c r="AN232" s="467"/>
      <c r="AO232" s="467"/>
      <c r="AP232" s="467"/>
      <c r="AQ232" s="467"/>
      <c r="AR232" s="467"/>
      <c r="AS232" s="467"/>
      <c r="AT232" s="467"/>
      <c r="AU232" s="467"/>
      <c r="AV232" s="467"/>
      <c r="AW232" s="467"/>
      <c r="AX232" s="467"/>
      <c r="AY232" s="467"/>
      <c r="AZ232" s="467"/>
      <c r="BA232" s="467"/>
      <c r="BB232" s="467"/>
      <c r="BC232" s="467"/>
      <c r="BD232" s="467"/>
      <c r="BE232" s="467"/>
      <c r="BF232" s="467"/>
      <c r="BG232" s="467"/>
      <c r="BH232" s="467"/>
      <c r="BI232" s="467"/>
      <c r="BJ232" s="467"/>
      <c r="BK232" s="467"/>
      <c r="BL232" s="467"/>
      <c r="BM232" s="467"/>
      <c r="BN232" s="467"/>
    </row>
    <row r="233" spans="1:66" s="474" customFormat="1" ht="12.75">
      <c r="A233" s="524"/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467"/>
      <c r="R233" s="467"/>
      <c r="S233" s="467"/>
      <c r="T233" s="467"/>
      <c r="U233" s="467"/>
      <c r="V233" s="467"/>
      <c r="W233" s="467"/>
      <c r="X233" s="467"/>
      <c r="Y233" s="467"/>
      <c r="Z233" s="467"/>
      <c r="AA233" s="467"/>
      <c r="AB233" s="467"/>
      <c r="AC233" s="467"/>
      <c r="AD233" s="467"/>
      <c r="AE233" s="467"/>
      <c r="AF233" s="467"/>
      <c r="AG233" s="467"/>
      <c r="AH233" s="467"/>
      <c r="AI233" s="467"/>
      <c r="AJ233" s="467"/>
      <c r="AK233" s="467"/>
      <c r="AL233" s="467"/>
      <c r="AM233" s="467"/>
      <c r="AN233" s="467"/>
      <c r="AO233" s="467"/>
      <c r="AP233" s="467"/>
      <c r="AQ233" s="467"/>
      <c r="AR233" s="467"/>
      <c r="AS233" s="467"/>
      <c r="AT233" s="467"/>
      <c r="AU233" s="467"/>
      <c r="AV233" s="467"/>
      <c r="AW233" s="467"/>
      <c r="AX233" s="467"/>
      <c r="AY233" s="467"/>
      <c r="AZ233" s="467"/>
      <c r="BA233" s="467"/>
      <c r="BB233" s="467"/>
      <c r="BC233" s="467"/>
      <c r="BD233" s="467"/>
      <c r="BE233" s="467"/>
      <c r="BF233" s="467"/>
      <c r="BG233" s="467"/>
      <c r="BH233" s="467"/>
      <c r="BI233" s="467"/>
      <c r="BJ233" s="467"/>
      <c r="BK233" s="467"/>
      <c r="BL233" s="467"/>
      <c r="BM233" s="467"/>
      <c r="BN233" s="467"/>
    </row>
    <row r="234" spans="1:66" s="474" customFormat="1" ht="12.75">
      <c r="A234" s="524"/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467"/>
      <c r="R234" s="467"/>
      <c r="S234" s="467"/>
      <c r="T234" s="467"/>
      <c r="U234" s="467"/>
      <c r="V234" s="467"/>
      <c r="W234" s="467"/>
      <c r="X234" s="467"/>
      <c r="Y234" s="467"/>
      <c r="Z234" s="467"/>
      <c r="AA234" s="467"/>
      <c r="AB234" s="467"/>
      <c r="AC234" s="467"/>
      <c r="AD234" s="467"/>
      <c r="AE234" s="467"/>
      <c r="AF234" s="467"/>
      <c r="AG234" s="467"/>
      <c r="AH234" s="467"/>
      <c r="AI234" s="467"/>
      <c r="AJ234" s="467"/>
      <c r="AK234" s="467"/>
      <c r="AL234" s="467"/>
      <c r="AM234" s="467"/>
      <c r="AN234" s="467"/>
      <c r="AO234" s="467"/>
      <c r="AP234" s="467"/>
      <c r="AQ234" s="467"/>
      <c r="AR234" s="467"/>
      <c r="AS234" s="467"/>
      <c r="AT234" s="467"/>
      <c r="AU234" s="467"/>
      <c r="AV234" s="467"/>
      <c r="AW234" s="467"/>
      <c r="AX234" s="467"/>
      <c r="AY234" s="467"/>
      <c r="AZ234" s="467"/>
      <c r="BA234" s="467"/>
      <c r="BB234" s="467"/>
      <c r="BC234" s="467"/>
      <c r="BD234" s="467"/>
      <c r="BE234" s="467"/>
      <c r="BF234" s="467"/>
      <c r="BG234" s="467"/>
      <c r="BH234" s="467"/>
      <c r="BI234" s="467"/>
      <c r="BJ234" s="467"/>
      <c r="BK234" s="467"/>
      <c r="BL234" s="467"/>
      <c r="BM234" s="467"/>
      <c r="BN234" s="467"/>
    </row>
    <row r="235" spans="1:66" s="474" customFormat="1" ht="12.75">
      <c r="A235" s="524"/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467"/>
      <c r="R235" s="467"/>
      <c r="S235" s="467"/>
      <c r="T235" s="467"/>
      <c r="U235" s="467"/>
      <c r="V235" s="467"/>
      <c r="W235" s="467"/>
      <c r="X235" s="467"/>
      <c r="Y235" s="467"/>
      <c r="Z235" s="467"/>
      <c r="AA235" s="467"/>
      <c r="AB235" s="467"/>
      <c r="AC235" s="467"/>
      <c r="AD235" s="467"/>
      <c r="AE235" s="467"/>
      <c r="AF235" s="467"/>
      <c r="AG235" s="467"/>
      <c r="AH235" s="467"/>
      <c r="AI235" s="467"/>
      <c r="AJ235" s="467"/>
      <c r="AK235" s="467"/>
      <c r="AL235" s="467"/>
      <c r="AM235" s="467"/>
      <c r="AN235" s="467"/>
      <c r="AO235" s="467"/>
      <c r="AP235" s="467"/>
      <c r="AQ235" s="467"/>
      <c r="AR235" s="467"/>
      <c r="AS235" s="467"/>
      <c r="AT235" s="467"/>
      <c r="AU235" s="467"/>
      <c r="AV235" s="467"/>
      <c r="AW235" s="467"/>
      <c r="AX235" s="467"/>
      <c r="AY235" s="467"/>
      <c r="AZ235" s="467"/>
      <c r="BA235" s="467"/>
      <c r="BB235" s="467"/>
      <c r="BC235" s="467"/>
      <c r="BD235" s="467"/>
      <c r="BE235" s="467"/>
      <c r="BF235" s="467"/>
      <c r="BG235" s="467"/>
      <c r="BH235" s="467"/>
      <c r="BI235" s="467"/>
      <c r="BJ235" s="467"/>
      <c r="BK235" s="467"/>
      <c r="BL235" s="467"/>
      <c r="BM235" s="467"/>
      <c r="BN235" s="467"/>
    </row>
    <row r="236" spans="1:66" s="474" customFormat="1" ht="12.75">
      <c r="A236" s="524"/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467"/>
      <c r="R236" s="467"/>
      <c r="S236" s="467"/>
      <c r="T236" s="467"/>
      <c r="U236" s="467"/>
      <c r="V236" s="467"/>
      <c r="W236" s="467"/>
      <c r="X236" s="467"/>
      <c r="Y236" s="467"/>
      <c r="Z236" s="467"/>
      <c r="AA236" s="467"/>
      <c r="AB236" s="467"/>
      <c r="AC236" s="467"/>
      <c r="AD236" s="467"/>
      <c r="AE236" s="467"/>
      <c r="AF236" s="467"/>
      <c r="AG236" s="467"/>
      <c r="AH236" s="467"/>
      <c r="AI236" s="467"/>
      <c r="AJ236" s="467"/>
      <c r="AK236" s="467"/>
      <c r="AL236" s="467"/>
      <c r="AM236" s="467"/>
      <c r="AN236" s="467"/>
      <c r="AO236" s="467"/>
      <c r="AP236" s="467"/>
      <c r="AQ236" s="467"/>
      <c r="AR236" s="467"/>
      <c r="AS236" s="467"/>
      <c r="AT236" s="467"/>
      <c r="AU236" s="467"/>
      <c r="AV236" s="467"/>
      <c r="AW236" s="467"/>
      <c r="AX236" s="467"/>
      <c r="AY236" s="467"/>
      <c r="AZ236" s="467"/>
      <c r="BA236" s="467"/>
      <c r="BB236" s="467"/>
      <c r="BC236" s="467"/>
      <c r="BD236" s="467"/>
      <c r="BE236" s="467"/>
      <c r="BF236" s="467"/>
      <c r="BG236" s="467"/>
      <c r="BH236" s="467"/>
      <c r="BI236" s="467"/>
      <c r="BJ236" s="467"/>
      <c r="BK236" s="467"/>
      <c r="BL236" s="467"/>
      <c r="BM236" s="467"/>
      <c r="BN236" s="467"/>
    </row>
    <row r="237" spans="1:66" s="474" customFormat="1" ht="12.75">
      <c r="A237" s="524"/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467"/>
      <c r="R237" s="467"/>
      <c r="S237" s="467"/>
      <c r="T237" s="467"/>
      <c r="U237" s="467"/>
      <c r="V237" s="467"/>
      <c r="W237" s="467"/>
      <c r="X237" s="467"/>
      <c r="Y237" s="467"/>
      <c r="Z237" s="467"/>
      <c r="AA237" s="467"/>
      <c r="AB237" s="467"/>
      <c r="AC237" s="467"/>
      <c r="AD237" s="467"/>
      <c r="AE237" s="467"/>
      <c r="AF237" s="467"/>
      <c r="AG237" s="467"/>
      <c r="AH237" s="467"/>
      <c r="AI237" s="467"/>
      <c r="AJ237" s="467"/>
      <c r="AK237" s="467"/>
      <c r="AL237" s="467"/>
      <c r="AM237" s="467"/>
      <c r="AN237" s="467"/>
      <c r="AO237" s="467"/>
      <c r="AP237" s="467"/>
      <c r="AQ237" s="467"/>
      <c r="AR237" s="467"/>
      <c r="AS237" s="467"/>
      <c r="AT237" s="467"/>
      <c r="AU237" s="467"/>
      <c r="AV237" s="467"/>
      <c r="AW237" s="467"/>
      <c r="AX237" s="467"/>
      <c r="AY237" s="467"/>
      <c r="AZ237" s="467"/>
      <c r="BA237" s="467"/>
      <c r="BB237" s="467"/>
      <c r="BC237" s="467"/>
      <c r="BD237" s="467"/>
      <c r="BE237" s="467"/>
      <c r="BF237" s="467"/>
      <c r="BG237" s="467"/>
      <c r="BH237" s="467"/>
      <c r="BI237" s="467"/>
      <c r="BJ237" s="467"/>
      <c r="BK237" s="467"/>
      <c r="BL237" s="467"/>
      <c r="BM237" s="467"/>
      <c r="BN237" s="467"/>
    </row>
    <row r="238" spans="1:66" s="474" customFormat="1" ht="12.75">
      <c r="A238" s="524"/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467"/>
      <c r="R238" s="467"/>
      <c r="S238" s="467"/>
      <c r="T238" s="467"/>
      <c r="U238" s="467"/>
      <c r="V238" s="467"/>
      <c r="W238" s="467"/>
      <c r="X238" s="467"/>
      <c r="Y238" s="467"/>
      <c r="Z238" s="467"/>
      <c r="AA238" s="467"/>
      <c r="AB238" s="467"/>
      <c r="AC238" s="467"/>
      <c r="AD238" s="467"/>
      <c r="AE238" s="467"/>
      <c r="AF238" s="467"/>
      <c r="AG238" s="467"/>
      <c r="AH238" s="467"/>
      <c r="AI238" s="467"/>
      <c r="AJ238" s="467"/>
      <c r="AK238" s="467"/>
      <c r="AL238" s="467"/>
      <c r="AM238" s="467"/>
      <c r="AN238" s="467"/>
      <c r="AO238" s="467"/>
      <c r="AP238" s="467"/>
      <c r="AQ238" s="467"/>
      <c r="AR238" s="467"/>
      <c r="AS238" s="467"/>
      <c r="AT238" s="467"/>
      <c r="AU238" s="467"/>
      <c r="AV238" s="467"/>
      <c r="AW238" s="467"/>
      <c r="AX238" s="467"/>
      <c r="AY238" s="467"/>
      <c r="AZ238" s="467"/>
      <c r="BA238" s="467"/>
      <c r="BB238" s="467"/>
      <c r="BC238" s="467"/>
      <c r="BD238" s="467"/>
      <c r="BE238" s="467"/>
      <c r="BF238" s="467"/>
      <c r="BG238" s="467"/>
      <c r="BH238" s="467"/>
      <c r="BI238" s="467"/>
      <c r="BJ238" s="467"/>
      <c r="BK238" s="467"/>
      <c r="BL238" s="467"/>
      <c r="BM238" s="467"/>
      <c r="BN238" s="467"/>
    </row>
    <row r="239" spans="1:66" s="474" customFormat="1" ht="12.75">
      <c r="A239" s="524"/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467"/>
      <c r="R239" s="467"/>
      <c r="S239" s="467"/>
      <c r="T239" s="467"/>
      <c r="U239" s="467"/>
      <c r="V239" s="467"/>
      <c r="W239" s="467"/>
      <c r="X239" s="467"/>
      <c r="Y239" s="467"/>
      <c r="Z239" s="467"/>
      <c r="AA239" s="467"/>
      <c r="AB239" s="467"/>
      <c r="AC239" s="467"/>
      <c r="AD239" s="467"/>
      <c r="AE239" s="467"/>
      <c r="AF239" s="467"/>
      <c r="AG239" s="467"/>
      <c r="AH239" s="467"/>
      <c r="AI239" s="467"/>
      <c r="AJ239" s="467"/>
      <c r="AK239" s="467"/>
      <c r="AL239" s="467"/>
      <c r="AM239" s="467"/>
      <c r="AN239" s="467"/>
      <c r="AO239" s="467"/>
      <c r="AP239" s="467"/>
      <c r="AQ239" s="467"/>
      <c r="AR239" s="467"/>
      <c r="AS239" s="467"/>
      <c r="AT239" s="467"/>
      <c r="AU239" s="467"/>
      <c r="AV239" s="467"/>
      <c r="AW239" s="467"/>
      <c r="AX239" s="467"/>
      <c r="AY239" s="467"/>
      <c r="AZ239" s="467"/>
      <c r="BA239" s="467"/>
      <c r="BB239" s="467"/>
      <c r="BC239" s="467"/>
      <c r="BD239" s="467"/>
      <c r="BE239" s="467"/>
      <c r="BF239" s="467"/>
      <c r="BG239" s="467"/>
      <c r="BH239" s="467"/>
      <c r="BI239" s="467"/>
      <c r="BJ239" s="467"/>
      <c r="BK239" s="467"/>
      <c r="BL239" s="467"/>
      <c r="BM239" s="467"/>
      <c r="BN239" s="467"/>
    </row>
    <row r="240" spans="1:66" s="474" customFormat="1" ht="12.75">
      <c r="A240" s="524"/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467"/>
      <c r="R240" s="467"/>
      <c r="S240" s="467"/>
      <c r="T240" s="467"/>
      <c r="U240" s="467"/>
      <c r="V240" s="467"/>
      <c r="W240" s="467"/>
      <c r="X240" s="467"/>
      <c r="Y240" s="467"/>
      <c r="Z240" s="467"/>
      <c r="AA240" s="467"/>
      <c r="AB240" s="467"/>
      <c r="AC240" s="467"/>
      <c r="AD240" s="467"/>
      <c r="AE240" s="467"/>
      <c r="AF240" s="467"/>
      <c r="AG240" s="467"/>
      <c r="AH240" s="467"/>
      <c r="AI240" s="467"/>
      <c r="AJ240" s="467"/>
      <c r="AK240" s="467"/>
      <c r="AL240" s="467"/>
      <c r="AM240" s="467"/>
      <c r="AN240" s="467"/>
      <c r="AO240" s="467"/>
      <c r="AP240" s="467"/>
      <c r="AQ240" s="467"/>
      <c r="AR240" s="467"/>
      <c r="AS240" s="467"/>
      <c r="AT240" s="467"/>
      <c r="AU240" s="467"/>
      <c r="AV240" s="467"/>
      <c r="AW240" s="467"/>
      <c r="AX240" s="467"/>
      <c r="AY240" s="467"/>
      <c r="AZ240" s="467"/>
      <c r="BA240" s="467"/>
      <c r="BB240" s="467"/>
      <c r="BC240" s="467"/>
      <c r="BD240" s="467"/>
      <c r="BE240" s="467"/>
      <c r="BF240" s="467"/>
      <c r="BG240" s="467"/>
      <c r="BH240" s="467"/>
      <c r="BI240" s="467"/>
      <c r="BJ240" s="467"/>
      <c r="BK240" s="467"/>
      <c r="BL240" s="467"/>
      <c r="BM240" s="467"/>
      <c r="BN240" s="467"/>
    </row>
    <row r="241" spans="1:66" s="474" customFormat="1" ht="12.75">
      <c r="A241" s="524"/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467"/>
      <c r="R241" s="467"/>
      <c r="S241" s="467"/>
      <c r="T241" s="467"/>
      <c r="U241" s="467"/>
      <c r="V241" s="467"/>
      <c r="W241" s="467"/>
      <c r="X241" s="467"/>
      <c r="Y241" s="467"/>
      <c r="Z241" s="467"/>
      <c r="AA241" s="467"/>
      <c r="AB241" s="467"/>
      <c r="AC241" s="467"/>
      <c r="AD241" s="467"/>
      <c r="AE241" s="467"/>
      <c r="AF241" s="467"/>
      <c r="AG241" s="467"/>
      <c r="AH241" s="467"/>
      <c r="AI241" s="467"/>
      <c r="AJ241" s="467"/>
      <c r="AK241" s="467"/>
      <c r="AL241" s="467"/>
      <c r="AM241" s="467"/>
      <c r="AN241" s="467"/>
      <c r="AO241" s="467"/>
      <c r="AP241" s="467"/>
      <c r="AQ241" s="467"/>
      <c r="AR241" s="467"/>
      <c r="AS241" s="467"/>
      <c r="AT241" s="467"/>
      <c r="AU241" s="467"/>
      <c r="AV241" s="467"/>
      <c r="AW241" s="467"/>
      <c r="AX241" s="467"/>
      <c r="AY241" s="467"/>
      <c r="AZ241" s="467"/>
      <c r="BA241" s="467"/>
      <c r="BB241" s="467"/>
      <c r="BC241" s="467"/>
      <c r="BD241" s="467"/>
      <c r="BE241" s="467"/>
      <c r="BF241" s="467"/>
      <c r="BG241" s="467"/>
      <c r="BH241" s="467"/>
      <c r="BI241" s="467"/>
      <c r="BJ241" s="467"/>
      <c r="BK241" s="467"/>
      <c r="BL241" s="467"/>
      <c r="BM241" s="467"/>
      <c r="BN241" s="467"/>
    </row>
    <row r="242" spans="1:66" s="474" customFormat="1" ht="12.75">
      <c r="A242" s="524"/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467"/>
      <c r="R242" s="467"/>
      <c r="S242" s="467"/>
      <c r="T242" s="467"/>
      <c r="U242" s="467"/>
      <c r="V242" s="467"/>
      <c r="W242" s="467"/>
      <c r="X242" s="467"/>
      <c r="Y242" s="467"/>
      <c r="Z242" s="467"/>
      <c r="AA242" s="467"/>
      <c r="AB242" s="467"/>
      <c r="AC242" s="467"/>
      <c r="AD242" s="467"/>
      <c r="AE242" s="467"/>
      <c r="AF242" s="467"/>
      <c r="AG242" s="467"/>
      <c r="AH242" s="467"/>
      <c r="AI242" s="467"/>
      <c r="AJ242" s="467"/>
      <c r="AK242" s="467"/>
      <c r="AL242" s="467"/>
      <c r="AM242" s="467"/>
      <c r="AN242" s="467"/>
      <c r="AO242" s="467"/>
      <c r="AP242" s="467"/>
      <c r="AQ242" s="467"/>
      <c r="AR242" s="467"/>
      <c r="AS242" s="467"/>
      <c r="AT242" s="467"/>
      <c r="AU242" s="467"/>
      <c r="AV242" s="467"/>
      <c r="AW242" s="467"/>
      <c r="AX242" s="467"/>
      <c r="AY242" s="467"/>
      <c r="AZ242" s="467"/>
      <c r="BA242" s="467"/>
      <c r="BB242" s="467"/>
      <c r="BC242" s="467"/>
      <c r="BD242" s="467"/>
      <c r="BE242" s="467"/>
      <c r="BF242" s="467"/>
      <c r="BG242" s="467"/>
      <c r="BH242" s="467"/>
      <c r="BI242" s="467"/>
      <c r="BJ242" s="467"/>
      <c r="BK242" s="467"/>
      <c r="BL242" s="467"/>
      <c r="BM242" s="467"/>
      <c r="BN242" s="467"/>
    </row>
    <row r="243" spans="1:66" s="474" customFormat="1" ht="12.75">
      <c r="A243" s="524"/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467"/>
      <c r="R243" s="467"/>
      <c r="S243" s="467"/>
      <c r="T243" s="467"/>
      <c r="U243" s="467"/>
      <c r="V243" s="467"/>
      <c r="W243" s="467"/>
      <c r="X243" s="467"/>
      <c r="Y243" s="467"/>
      <c r="Z243" s="467"/>
      <c r="AA243" s="467"/>
      <c r="AB243" s="467"/>
      <c r="AC243" s="467"/>
      <c r="AD243" s="467"/>
      <c r="AE243" s="467"/>
      <c r="AF243" s="467"/>
      <c r="AG243" s="467"/>
      <c r="AH243" s="467"/>
      <c r="AI243" s="467"/>
      <c r="AJ243" s="467"/>
      <c r="AK243" s="467"/>
      <c r="AL243" s="467"/>
      <c r="AM243" s="467"/>
      <c r="AN243" s="467"/>
      <c r="AO243" s="467"/>
      <c r="AP243" s="467"/>
      <c r="AQ243" s="467"/>
      <c r="AR243" s="467"/>
      <c r="AS243" s="467"/>
      <c r="AT243" s="467"/>
      <c r="AU243" s="467"/>
      <c r="AV243" s="467"/>
      <c r="AW243" s="467"/>
      <c r="AX243" s="467"/>
      <c r="AY243" s="467"/>
      <c r="AZ243" s="467"/>
      <c r="BA243" s="467"/>
      <c r="BB243" s="467"/>
      <c r="BC243" s="467"/>
      <c r="BD243" s="467"/>
      <c r="BE243" s="467"/>
      <c r="BF243" s="467"/>
      <c r="BG243" s="467"/>
      <c r="BH243" s="467"/>
      <c r="BI243" s="467"/>
      <c r="BJ243" s="467"/>
      <c r="BK243" s="467"/>
      <c r="BL243" s="467"/>
      <c r="BM243" s="467"/>
      <c r="BN243" s="467"/>
    </row>
    <row r="244" spans="1:66" s="474" customFormat="1" ht="12.75">
      <c r="A244" s="524"/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467"/>
      <c r="R244" s="467"/>
      <c r="S244" s="467"/>
      <c r="T244" s="467"/>
      <c r="U244" s="467"/>
      <c r="V244" s="467"/>
      <c r="W244" s="467"/>
      <c r="X244" s="467"/>
      <c r="Y244" s="467"/>
      <c r="Z244" s="467"/>
      <c r="AA244" s="467"/>
      <c r="AB244" s="467"/>
      <c r="AC244" s="467"/>
      <c r="AD244" s="467"/>
      <c r="AE244" s="467"/>
      <c r="AF244" s="467"/>
      <c r="AG244" s="467"/>
      <c r="AH244" s="467"/>
      <c r="AI244" s="467"/>
      <c r="AJ244" s="467"/>
      <c r="AK244" s="467"/>
      <c r="AL244" s="467"/>
      <c r="AM244" s="467"/>
      <c r="AN244" s="467"/>
      <c r="AO244" s="467"/>
      <c r="AP244" s="467"/>
      <c r="AQ244" s="467"/>
      <c r="AR244" s="467"/>
      <c r="AS244" s="467"/>
      <c r="AT244" s="467"/>
      <c r="AU244" s="467"/>
      <c r="AV244" s="467"/>
      <c r="AW244" s="467"/>
      <c r="AX244" s="467"/>
      <c r="AY244" s="467"/>
      <c r="AZ244" s="467"/>
      <c r="BA244" s="467"/>
      <c r="BB244" s="467"/>
      <c r="BC244" s="467"/>
      <c r="BD244" s="467"/>
      <c r="BE244" s="467"/>
      <c r="BF244" s="467"/>
      <c r="BG244" s="467"/>
      <c r="BH244" s="467"/>
      <c r="BI244" s="467"/>
      <c r="BJ244" s="467"/>
      <c r="BK244" s="467"/>
      <c r="BL244" s="467"/>
      <c r="BM244" s="467"/>
      <c r="BN244" s="467"/>
    </row>
    <row r="245" spans="1:66" s="474" customFormat="1" ht="12.75">
      <c r="A245" s="524"/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467"/>
      <c r="R245" s="467"/>
      <c r="S245" s="467"/>
      <c r="T245" s="467"/>
      <c r="U245" s="467"/>
      <c r="V245" s="467"/>
      <c r="W245" s="467"/>
      <c r="X245" s="467"/>
      <c r="Y245" s="467"/>
      <c r="Z245" s="467"/>
      <c r="AA245" s="467"/>
      <c r="AB245" s="467"/>
      <c r="AC245" s="467"/>
      <c r="AD245" s="467"/>
      <c r="AE245" s="467"/>
      <c r="AF245" s="467"/>
      <c r="AG245" s="467"/>
      <c r="AH245" s="467"/>
      <c r="AI245" s="467"/>
      <c r="AJ245" s="467"/>
      <c r="AK245" s="467"/>
      <c r="AL245" s="467"/>
      <c r="AM245" s="467"/>
      <c r="AN245" s="467"/>
      <c r="AO245" s="467"/>
      <c r="AP245" s="467"/>
      <c r="AQ245" s="467"/>
      <c r="AR245" s="467"/>
      <c r="AS245" s="467"/>
      <c r="AT245" s="467"/>
      <c r="AU245" s="467"/>
      <c r="AV245" s="467"/>
      <c r="AW245" s="467"/>
      <c r="AX245" s="467"/>
      <c r="AY245" s="467"/>
      <c r="AZ245" s="467"/>
      <c r="BA245" s="467"/>
      <c r="BB245" s="467"/>
      <c r="BC245" s="467"/>
      <c r="BD245" s="467"/>
      <c r="BE245" s="467"/>
      <c r="BF245" s="467"/>
      <c r="BG245" s="467"/>
      <c r="BH245" s="467"/>
      <c r="BI245" s="467"/>
      <c r="BJ245" s="467"/>
      <c r="BK245" s="467"/>
      <c r="BL245" s="467"/>
      <c r="BM245" s="467"/>
      <c r="BN245" s="467"/>
    </row>
    <row r="246" spans="1:66" s="474" customFormat="1" ht="12.75">
      <c r="A246" s="524"/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467"/>
      <c r="R246" s="467"/>
      <c r="S246" s="467"/>
      <c r="T246" s="467"/>
      <c r="U246" s="467"/>
      <c r="V246" s="467"/>
      <c r="W246" s="467"/>
      <c r="X246" s="467"/>
      <c r="Y246" s="467"/>
      <c r="Z246" s="467"/>
      <c r="AA246" s="467"/>
      <c r="AB246" s="467"/>
      <c r="AC246" s="467"/>
      <c r="AD246" s="467"/>
      <c r="AE246" s="467"/>
      <c r="AF246" s="467"/>
      <c r="AG246" s="467"/>
      <c r="AH246" s="467"/>
      <c r="AI246" s="467"/>
      <c r="AJ246" s="467"/>
      <c r="AK246" s="467"/>
      <c r="AL246" s="467"/>
      <c r="AM246" s="467"/>
      <c r="AN246" s="467"/>
      <c r="AO246" s="467"/>
      <c r="AP246" s="467"/>
      <c r="AQ246" s="467"/>
      <c r="AR246" s="467"/>
      <c r="AS246" s="467"/>
      <c r="AT246" s="467"/>
      <c r="AU246" s="467"/>
      <c r="AV246" s="467"/>
      <c r="AW246" s="467"/>
      <c r="AX246" s="467"/>
      <c r="AY246" s="467"/>
      <c r="AZ246" s="467"/>
      <c r="BA246" s="467"/>
      <c r="BB246" s="467"/>
      <c r="BC246" s="467"/>
      <c r="BD246" s="467"/>
      <c r="BE246" s="467"/>
      <c r="BF246" s="467"/>
      <c r="BG246" s="467"/>
      <c r="BH246" s="467"/>
      <c r="BI246" s="467"/>
      <c r="BJ246" s="467"/>
      <c r="BK246" s="467"/>
      <c r="BL246" s="467"/>
      <c r="BM246" s="467"/>
      <c r="BN246" s="467"/>
    </row>
    <row r="247" spans="1:66" s="474" customFormat="1" ht="12.75">
      <c r="A247" s="524"/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467"/>
      <c r="R247" s="467"/>
      <c r="S247" s="467"/>
      <c r="T247" s="467"/>
      <c r="U247" s="467"/>
      <c r="V247" s="467"/>
      <c r="W247" s="467"/>
      <c r="X247" s="467"/>
      <c r="Y247" s="467"/>
      <c r="Z247" s="467"/>
      <c r="AA247" s="467"/>
      <c r="AB247" s="467"/>
      <c r="AC247" s="467"/>
      <c r="AD247" s="467"/>
      <c r="AE247" s="467"/>
      <c r="AF247" s="467"/>
      <c r="AG247" s="467"/>
      <c r="AH247" s="467"/>
      <c r="AI247" s="467"/>
      <c r="AJ247" s="467"/>
      <c r="AK247" s="467"/>
      <c r="AL247" s="467"/>
      <c r="AM247" s="467"/>
      <c r="AN247" s="467"/>
      <c r="AO247" s="467"/>
      <c r="AP247" s="467"/>
      <c r="AQ247" s="467"/>
      <c r="AR247" s="467"/>
      <c r="AS247" s="467"/>
      <c r="AT247" s="467"/>
      <c r="AU247" s="467"/>
      <c r="AV247" s="467"/>
      <c r="AW247" s="467"/>
      <c r="AX247" s="467"/>
      <c r="AY247" s="467"/>
      <c r="AZ247" s="467"/>
      <c r="BA247" s="467"/>
      <c r="BB247" s="467"/>
      <c r="BC247" s="467"/>
      <c r="BD247" s="467"/>
      <c r="BE247" s="467"/>
      <c r="BF247" s="467"/>
      <c r="BG247" s="467"/>
      <c r="BH247" s="467"/>
      <c r="BI247" s="467"/>
      <c r="BJ247" s="467"/>
      <c r="BK247" s="467"/>
      <c r="BL247" s="467"/>
      <c r="BM247" s="467"/>
      <c r="BN247" s="467"/>
    </row>
    <row r="248" spans="1:66" s="474" customFormat="1" ht="12.75">
      <c r="A248" s="524"/>
      <c r="B248" s="176"/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467"/>
      <c r="R248" s="467"/>
      <c r="S248" s="467"/>
      <c r="T248" s="467"/>
      <c r="U248" s="467"/>
      <c r="V248" s="467"/>
      <c r="W248" s="467"/>
      <c r="X248" s="467"/>
      <c r="Y248" s="467"/>
      <c r="Z248" s="467"/>
      <c r="AA248" s="467"/>
      <c r="AB248" s="467"/>
      <c r="AC248" s="467"/>
      <c r="AD248" s="467"/>
      <c r="AE248" s="467"/>
      <c r="AF248" s="467"/>
      <c r="AG248" s="467"/>
      <c r="AH248" s="467"/>
      <c r="AI248" s="467"/>
      <c r="AJ248" s="467"/>
      <c r="AK248" s="467"/>
      <c r="AL248" s="467"/>
      <c r="AM248" s="467"/>
      <c r="AN248" s="467"/>
      <c r="AO248" s="467"/>
      <c r="AP248" s="467"/>
      <c r="AQ248" s="467"/>
      <c r="AR248" s="467"/>
      <c r="AS248" s="467"/>
      <c r="AT248" s="467"/>
      <c r="AU248" s="467"/>
      <c r="AV248" s="467"/>
      <c r="AW248" s="467"/>
      <c r="AX248" s="467"/>
      <c r="AY248" s="467"/>
      <c r="AZ248" s="467"/>
      <c r="BA248" s="467"/>
      <c r="BB248" s="467"/>
      <c r="BC248" s="467"/>
      <c r="BD248" s="467"/>
      <c r="BE248" s="467"/>
      <c r="BF248" s="467"/>
      <c r="BG248" s="467"/>
      <c r="BH248" s="467"/>
      <c r="BI248" s="467"/>
      <c r="BJ248" s="467"/>
      <c r="BK248" s="467"/>
      <c r="BL248" s="467"/>
      <c r="BM248" s="467"/>
      <c r="BN248" s="467"/>
    </row>
    <row r="249" spans="1:66" s="474" customFormat="1" ht="12.75">
      <c r="A249" s="524"/>
      <c r="B249" s="176"/>
      <c r="C249" s="176"/>
      <c r="D249" s="176"/>
      <c r="E249" s="176"/>
      <c r="F249" s="176"/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467"/>
      <c r="R249" s="467"/>
      <c r="S249" s="467"/>
      <c r="T249" s="467"/>
      <c r="U249" s="467"/>
      <c r="V249" s="467"/>
      <c r="W249" s="467"/>
      <c r="X249" s="467"/>
      <c r="Y249" s="467"/>
      <c r="Z249" s="467"/>
      <c r="AA249" s="467"/>
      <c r="AB249" s="467"/>
      <c r="AC249" s="467"/>
      <c r="AD249" s="467"/>
      <c r="AE249" s="467"/>
      <c r="AF249" s="467"/>
      <c r="AG249" s="467"/>
      <c r="AH249" s="467"/>
      <c r="AI249" s="467"/>
      <c r="AJ249" s="467"/>
      <c r="AK249" s="467"/>
      <c r="AL249" s="467"/>
      <c r="AM249" s="467"/>
      <c r="AN249" s="467"/>
      <c r="AO249" s="467"/>
      <c r="AP249" s="467"/>
      <c r="AQ249" s="467"/>
      <c r="AR249" s="467"/>
      <c r="AS249" s="467"/>
      <c r="AT249" s="467"/>
      <c r="AU249" s="467"/>
      <c r="AV249" s="467"/>
      <c r="AW249" s="467"/>
      <c r="AX249" s="467"/>
      <c r="AY249" s="467"/>
      <c r="AZ249" s="467"/>
      <c r="BA249" s="467"/>
      <c r="BB249" s="467"/>
      <c r="BC249" s="467"/>
      <c r="BD249" s="467"/>
      <c r="BE249" s="467"/>
      <c r="BF249" s="467"/>
      <c r="BG249" s="467"/>
      <c r="BH249" s="467"/>
      <c r="BI249" s="467"/>
      <c r="BJ249" s="467"/>
      <c r="BK249" s="467"/>
      <c r="BL249" s="467"/>
      <c r="BM249" s="467"/>
      <c r="BN249" s="467"/>
    </row>
    <row r="250" spans="1:66" s="474" customFormat="1" ht="12.75">
      <c r="A250" s="524"/>
      <c r="B250" s="176"/>
      <c r="C250" s="176"/>
      <c r="D250" s="176"/>
      <c r="E250" s="176"/>
      <c r="F250" s="176"/>
      <c r="G250" s="176"/>
      <c r="H250" s="176"/>
      <c r="I250" s="176"/>
      <c r="J250" s="176"/>
      <c r="K250" s="176"/>
      <c r="L250" s="176"/>
      <c r="M250" s="176"/>
      <c r="N250" s="176"/>
      <c r="O250" s="176"/>
      <c r="P250" s="176"/>
      <c r="Q250" s="467"/>
      <c r="R250" s="467"/>
      <c r="S250" s="467"/>
      <c r="T250" s="467"/>
      <c r="U250" s="467"/>
      <c r="V250" s="467"/>
      <c r="W250" s="467"/>
      <c r="X250" s="467"/>
      <c r="Y250" s="467"/>
      <c r="Z250" s="467"/>
      <c r="AA250" s="467"/>
      <c r="AB250" s="467"/>
      <c r="AC250" s="467"/>
      <c r="AD250" s="467"/>
      <c r="AE250" s="467"/>
      <c r="AF250" s="467"/>
      <c r="AG250" s="467"/>
      <c r="AH250" s="467"/>
      <c r="AI250" s="467"/>
      <c r="AJ250" s="467"/>
      <c r="AK250" s="467"/>
      <c r="AL250" s="467"/>
      <c r="AM250" s="467"/>
      <c r="AN250" s="467"/>
      <c r="AO250" s="467"/>
      <c r="AP250" s="467"/>
      <c r="AQ250" s="467"/>
      <c r="AR250" s="467"/>
      <c r="AS250" s="467"/>
      <c r="AT250" s="467"/>
      <c r="AU250" s="467"/>
      <c r="AV250" s="467"/>
      <c r="AW250" s="467"/>
      <c r="AX250" s="467"/>
      <c r="AY250" s="467"/>
      <c r="AZ250" s="467"/>
      <c r="BA250" s="467"/>
      <c r="BB250" s="467"/>
      <c r="BC250" s="467"/>
      <c r="BD250" s="467"/>
      <c r="BE250" s="467"/>
      <c r="BF250" s="467"/>
      <c r="BG250" s="467"/>
      <c r="BH250" s="467"/>
      <c r="BI250" s="467"/>
      <c r="BJ250" s="467"/>
      <c r="BK250" s="467"/>
      <c r="BL250" s="467"/>
      <c r="BM250" s="467"/>
      <c r="BN250" s="467"/>
    </row>
    <row r="251" spans="1:66" s="474" customFormat="1" ht="12.75">
      <c r="A251" s="524"/>
      <c r="B251" s="176"/>
      <c r="C251" s="176"/>
      <c r="D251" s="176"/>
      <c r="E251" s="176"/>
      <c r="F251" s="176"/>
      <c r="G251" s="176"/>
      <c r="H251" s="176"/>
      <c r="I251" s="176"/>
      <c r="J251" s="176"/>
      <c r="K251" s="176"/>
      <c r="L251" s="176"/>
      <c r="M251" s="176"/>
      <c r="N251" s="176"/>
      <c r="O251" s="176"/>
      <c r="P251" s="176"/>
      <c r="Q251" s="467"/>
      <c r="R251" s="467"/>
      <c r="S251" s="467"/>
      <c r="T251" s="467"/>
      <c r="U251" s="467"/>
      <c r="V251" s="467"/>
      <c r="W251" s="467"/>
      <c r="X251" s="467"/>
      <c r="Y251" s="467"/>
      <c r="Z251" s="467"/>
      <c r="AA251" s="467"/>
      <c r="AB251" s="467"/>
      <c r="AC251" s="467"/>
      <c r="AD251" s="467"/>
      <c r="AE251" s="467"/>
      <c r="AF251" s="467"/>
      <c r="AG251" s="467"/>
      <c r="AH251" s="467"/>
      <c r="AI251" s="467"/>
      <c r="AJ251" s="467"/>
      <c r="AK251" s="467"/>
      <c r="AL251" s="467"/>
      <c r="AM251" s="467"/>
      <c r="AN251" s="467"/>
      <c r="AO251" s="467"/>
      <c r="AP251" s="467"/>
      <c r="AQ251" s="467"/>
      <c r="AR251" s="467"/>
      <c r="AS251" s="467"/>
      <c r="AT251" s="467"/>
      <c r="AU251" s="467"/>
      <c r="AV251" s="467"/>
      <c r="AW251" s="467"/>
      <c r="AX251" s="467"/>
      <c r="AY251" s="467"/>
      <c r="AZ251" s="467"/>
      <c r="BA251" s="467"/>
      <c r="BB251" s="467"/>
      <c r="BC251" s="467"/>
      <c r="BD251" s="467"/>
      <c r="BE251" s="467"/>
      <c r="BF251" s="467"/>
      <c r="BG251" s="467"/>
      <c r="BH251" s="467"/>
      <c r="BI251" s="467"/>
      <c r="BJ251" s="467"/>
      <c r="BK251" s="467"/>
      <c r="BL251" s="467"/>
      <c r="BM251" s="467"/>
      <c r="BN251" s="467"/>
    </row>
    <row r="252" spans="1:66" s="474" customFormat="1" ht="12.75">
      <c r="A252" s="524"/>
      <c r="B252" s="176"/>
      <c r="C252" s="176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  <c r="P252" s="176"/>
      <c r="Q252" s="467"/>
      <c r="R252" s="467"/>
      <c r="S252" s="467"/>
      <c r="T252" s="467"/>
      <c r="U252" s="467"/>
      <c r="V252" s="467"/>
      <c r="W252" s="467"/>
      <c r="X252" s="467"/>
      <c r="Y252" s="467"/>
      <c r="Z252" s="467"/>
      <c r="AA252" s="467"/>
      <c r="AB252" s="467"/>
      <c r="AC252" s="467"/>
      <c r="AD252" s="467"/>
      <c r="AE252" s="467"/>
      <c r="AF252" s="467"/>
      <c r="AG252" s="467"/>
      <c r="AH252" s="467"/>
      <c r="AI252" s="467"/>
      <c r="AJ252" s="467"/>
      <c r="AK252" s="467"/>
      <c r="AL252" s="467"/>
      <c r="AM252" s="467"/>
      <c r="AN252" s="467"/>
      <c r="AO252" s="467"/>
      <c r="AP252" s="467"/>
      <c r="AQ252" s="467"/>
      <c r="AR252" s="467"/>
      <c r="AS252" s="467"/>
      <c r="AT252" s="467"/>
      <c r="AU252" s="467"/>
      <c r="AV252" s="467"/>
      <c r="AW252" s="467"/>
      <c r="AX252" s="467"/>
      <c r="AY252" s="467"/>
      <c r="AZ252" s="467"/>
      <c r="BA252" s="467"/>
      <c r="BB252" s="467"/>
      <c r="BC252" s="467"/>
      <c r="BD252" s="467"/>
      <c r="BE252" s="467"/>
      <c r="BF252" s="467"/>
      <c r="BG252" s="467"/>
      <c r="BH252" s="467"/>
      <c r="BI252" s="467"/>
      <c r="BJ252" s="467"/>
      <c r="BK252" s="467"/>
      <c r="BL252" s="467"/>
      <c r="BM252" s="467"/>
      <c r="BN252" s="467"/>
    </row>
    <row r="253" spans="1:66" s="474" customFormat="1" ht="12.75">
      <c r="A253" s="524"/>
      <c r="B253" s="176"/>
      <c r="C253" s="176"/>
      <c r="D253" s="176"/>
      <c r="E253" s="176"/>
      <c r="F253" s="176"/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467"/>
      <c r="R253" s="467"/>
      <c r="S253" s="467"/>
      <c r="T253" s="467"/>
      <c r="U253" s="467"/>
      <c r="V253" s="467"/>
      <c r="W253" s="467"/>
      <c r="X253" s="467"/>
      <c r="Y253" s="467"/>
      <c r="Z253" s="467"/>
      <c r="AA253" s="467"/>
      <c r="AB253" s="467"/>
      <c r="AC253" s="467"/>
      <c r="AD253" s="467"/>
      <c r="AE253" s="467"/>
      <c r="AF253" s="467"/>
      <c r="AG253" s="467"/>
      <c r="AH253" s="467"/>
      <c r="AI253" s="467"/>
      <c r="AJ253" s="467"/>
      <c r="AK253" s="467"/>
      <c r="AL253" s="467"/>
      <c r="AM253" s="467"/>
      <c r="AN253" s="467"/>
      <c r="AO253" s="467"/>
      <c r="AP253" s="467"/>
      <c r="AQ253" s="467"/>
      <c r="AR253" s="467"/>
      <c r="AS253" s="467"/>
      <c r="AT253" s="467"/>
      <c r="AU253" s="467"/>
      <c r="AV253" s="467"/>
      <c r="AW253" s="467"/>
      <c r="AX253" s="467"/>
      <c r="AY253" s="467"/>
      <c r="AZ253" s="467"/>
      <c r="BA253" s="467"/>
      <c r="BB253" s="467"/>
      <c r="BC253" s="467"/>
      <c r="BD253" s="467"/>
      <c r="BE253" s="467"/>
      <c r="BF253" s="467"/>
      <c r="BG253" s="467"/>
      <c r="BH253" s="467"/>
      <c r="BI253" s="467"/>
      <c r="BJ253" s="467"/>
      <c r="BK253" s="467"/>
      <c r="BL253" s="467"/>
      <c r="BM253" s="467"/>
      <c r="BN253" s="467"/>
    </row>
    <row r="254" spans="1:66" s="474" customFormat="1" ht="12.75">
      <c r="A254" s="524"/>
      <c r="B254" s="176"/>
      <c r="C254" s="176"/>
      <c r="D254" s="176"/>
      <c r="E254" s="176"/>
      <c r="F254" s="176"/>
      <c r="G254" s="176"/>
      <c r="H254" s="176"/>
      <c r="I254" s="176"/>
      <c r="J254" s="176"/>
      <c r="K254" s="176"/>
      <c r="L254" s="176"/>
      <c r="M254" s="176"/>
      <c r="N254" s="176"/>
      <c r="O254" s="176"/>
      <c r="P254" s="176"/>
      <c r="Q254" s="467"/>
      <c r="R254" s="467"/>
      <c r="S254" s="467"/>
      <c r="T254" s="467"/>
      <c r="U254" s="467"/>
      <c r="V254" s="467"/>
      <c r="W254" s="467"/>
      <c r="X254" s="467"/>
      <c r="Y254" s="467"/>
      <c r="Z254" s="467"/>
      <c r="AA254" s="467"/>
      <c r="AB254" s="467"/>
      <c r="AC254" s="467"/>
      <c r="AD254" s="467"/>
      <c r="AE254" s="467"/>
      <c r="AF254" s="467"/>
      <c r="AG254" s="467"/>
      <c r="AH254" s="467"/>
      <c r="AI254" s="467"/>
      <c r="AJ254" s="467"/>
      <c r="AK254" s="467"/>
      <c r="AL254" s="467"/>
      <c r="AM254" s="467"/>
      <c r="AN254" s="467"/>
      <c r="AO254" s="467"/>
      <c r="AP254" s="467"/>
      <c r="AQ254" s="467"/>
      <c r="AR254" s="467"/>
      <c r="AS254" s="467"/>
      <c r="AT254" s="467"/>
      <c r="AU254" s="467"/>
      <c r="AV254" s="467"/>
      <c r="AW254" s="467"/>
      <c r="AX254" s="467"/>
      <c r="AY254" s="467"/>
      <c r="AZ254" s="467"/>
      <c r="BA254" s="467"/>
      <c r="BB254" s="467"/>
      <c r="BC254" s="467"/>
      <c r="BD254" s="467"/>
      <c r="BE254" s="467"/>
      <c r="BF254" s="467"/>
      <c r="BG254" s="467"/>
      <c r="BH254" s="467"/>
      <c r="BI254" s="467"/>
      <c r="BJ254" s="467"/>
      <c r="BK254" s="467"/>
      <c r="BL254" s="467"/>
      <c r="BM254" s="467"/>
      <c r="BN254" s="467"/>
    </row>
    <row r="255" spans="1:66" s="474" customFormat="1" ht="12.75">
      <c r="A255" s="524"/>
      <c r="B255" s="176"/>
      <c r="C255" s="176"/>
      <c r="D255" s="176"/>
      <c r="E255" s="176"/>
      <c r="F255" s="176"/>
      <c r="G255" s="176"/>
      <c r="H255" s="176"/>
      <c r="I255" s="176"/>
      <c r="J255" s="176"/>
      <c r="K255" s="176"/>
      <c r="L255" s="176"/>
      <c r="M255" s="176"/>
      <c r="N255" s="176"/>
      <c r="O255" s="176"/>
      <c r="P255" s="176"/>
      <c r="Q255" s="467"/>
      <c r="R255" s="467"/>
      <c r="S255" s="467"/>
      <c r="T255" s="467"/>
      <c r="U255" s="467"/>
      <c r="V255" s="467"/>
      <c r="W255" s="467"/>
      <c r="X255" s="467"/>
      <c r="Y255" s="467"/>
      <c r="Z255" s="467"/>
      <c r="AA255" s="467"/>
      <c r="AB255" s="467"/>
      <c r="AC255" s="467"/>
      <c r="AD255" s="467"/>
      <c r="AE255" s="467"/>
      <c r="AF255" s="467"/>
      <c r="AG255" s="467"/>
      <c r="AH255" s="467"/>
      <c r="AI255" s="467"/>
      <c r="AJ255" s="467"/>
      <c r="AK255" s="467"/>
      <c r="AL255" s="467"/>
      <c r="AM255" s="467"/>
      <c r="AN255" s="467"/>
      <c r="AO255" s="467"/>
      <c r="AP255" s="467"/>
      <c r="AQ255" s="467"/>
      <c r="AR255" s="467"/>
      <c r="AS255" s="467"/>
      <c r="AT255" s="467"/>
      <c r="AU255" s="467"/>
      <c r="AV255" s="467"/>
      <c r="AW255" s="467"/>
      <c r="AX255" s="467"/>
      <c r="AY255" s="467"/>
      <c r="AZ255" s="467"/>
      <c r="BA255" s="467"/>
      <c r="BB255" s="467"/>
      <c r="BC255" s="467"/>
      <c r="BD255" s="467"/>
      <c r="BE255" s="467"/>
      <c r="BF255" s="467"/>
      <c r="BG255" s="467"/>
      <c r="BH255" s="467"/>
      <c r="BI255" s="467"/>
      <c r="BJ255" s="467"/>
      <c r="BK255" s="467"/>
      <c r="BL255" s="467"/>
      <c r="BM255" s="467"/>
      <c r="BN255" s="467"/>
    </row>
    <row r="256" spans="1:66" s="474" customFormat="1" ht="12.75">
      <c r="A256" s="524"/>
      <c r="B256" s="176"/>
      <c r="C256" s="176"/>
      <c r="D256" s="176"/>
      <c r="E256" s="176"/>
      <c r="F256" s="176"/>
      <c r="G256" s="176"/>
      <c r="H256" s="176"/>
      <c r="I256" s="176"/>
      <c r="J256" s="176"/>
      <c r="K256" s="176"/>
      <c r="L256" s="176"/>
      <c r="M256" s="176"/>
      <c r="N256" s="176"/>
      <c r="O256" s="176"/>
      <c r="P256" s="176"/>
      <c r="Q256" s="467"/>
      <c r="R256" s="467"/>
      <c r="S256" s="467"/>
      <c r="T256" s="467"/>
      <c r="U256" s="467"/>
      <c r="V256" s="467"/>
      <c r="W256" s="467"/>
      <c r="X256" s="467"/>
      <c r="Y256" s="467"/>
      <c r="Z256" s="467"/>
      <c r="AA256" s="467"/>
      <c r="AB256" s="467"/>
      <c r="AC256" s="467"/>
      <c r="AD256" s="467"/>
      <c r="AE256" s="467"/>
      <c r="AF256" s="467"/>
      <c r="AG256" s="467"/>
      <c r="AH256" s="467"/>
      <c r="AI256" s="467"/>
      <c r="AJ256" s="467"/>
      <c r="AK256" s="467"/>
      <c r="AL256" s="467"/>
      <c r="AM256" s="467"/>
      <c r="AN256" s="467"/>
      <c r="AO256" s="467"/>
      <c r="AP256" s="467"/>
      <c r="AQ256" s="467"/>
      <c r="AR256" s="467"/>
      <c r="AS256" s="467"/>
      <c r="AT256" s="467"/>
      <c r="AU256" s="467"/>
      <c r="AV256" s="467"/>
      <c r="AW256" s="467"/>
      <c r="AX256" s="467"/>
      <c r="AY256" s="467"/>
      <c r="AZ256" s="467"/>
      <c r="BA256" s="467"/>
      <c r="BB256" s="467"/>
      <c r="BC256" s="467"/>
      <c r="BD256" s="467"/>
      <c r="BE256" s="467"/>
      <c r="BF256" s="467"/>
      <c r="BG256" s="467"/>
      <c r="BH256" s="467"/>
      <c r="BI256" s="467"/>
      <c r="BJ256" s="467"/>
      <c r="BK256" s="467"/>
      <c r="BL256" s="467"/>
      <c r="BM256" s="467"/>
      <c r="BN256" s="467"/>
    </row>
    <row r="257" spans="1:66" s="474" customFormat="1" ht="12.75">
      <c r="A257" s="524"/>
      <c r="B257" s="176"/>
      <c r="C257" s="176"/>
      <c r="D257" s="176"/>
      <c r="E257" s="176"/>
      <c r="F257" s="176"/>
      <c r="G257" s="176"/>
      <c r="H257" s="176"/>
      <c r="I257" s="176"/>
      <c r="J257" s="176"/>
      <c r="K257" s="176"/>
      <c r="L257" s="176"/>
      <c r="M257" s="176"/>
      <c r="N257" s="176"/>
      <c r="O257" s="176"/>
      <c r="P257" s="176"/>
      <c r="Q257" s="467"/>
      <c r="R257" s="467"/>
      <c r="S257" s="467"/>
      <c r="T257" s="467"/>
      <c r="U257" s="467"/>
      <c r="V257" s="467"/>
      <c r="W257" s="467"/>
      <c r="X257" s="467"/>
      <c r="Y257" s="467"/>
      <c r="Z257" s="467"/>
      <c r="AA257" s="467"/>
      <c r="AB257" s="467"/>
      <c r="AC257" s="467"/>
      <c r="AD257" s="467"/>
      <c r="AE257" s="467"/>
      <c r="AF257" s="467"/>
      <c r="AG257" s="467"/>
      <c r="AH257" s="467"/>
      <c r="AI257" s="467"/>
      <c r="AJ257" s="467"/>
      <c r="AK257" s="467"/>
      <c r="AL257" s="467"/>
      <c r="AM257" s="467"/>
      <c r="AN257" s="467"/>
      <c r="AO257" s="467"/>
      <c r="AP257" s="467"/>
      <c r="AQ257" s="467"/>
      <c r="AR257" s="467"/>
      <c r="AS257" s="467"/>
      <c r="AT257" s="467"/>
      <c r="AU257" s="467"/>
      <c r="AV257" s="467"/>
      <c r="AW257" s="467"/>
      <c r="AX257" s="467"/>
      <c r="AY257" s="467"/>
      <c r="AZ257" s="467"/>
      <c r="BA257" s="467"/>
      <c r="BB257" s="467"/>
      <c r="BC257" s="467"/>
      <c r="BD257" s="467"/>
      <c r="BE257" s="467"/>
      <c r="BF257" s="467"/>
      <c r="BG257" s="467"/>
      <c r="BH257" s="467"/>
      <c r="BI257" s="467"/>
      <c r="BJ257" s="467"/>
      <c r="BK257" s="467"/>
      <c r="BL257" s="467"/>
      <c r="BM257" s="467"/>
      <c r="BN257" s="467"/>
    </row>
    <row r="258" spans="1:66" s="474" customFormat="1" ht="12.75">
      <c r="A258" s="524"/>
      <c r="B258" s="176"/>
      <c r="C258" s="176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  <c r="P258" s="176"/>
      <c r="Q258" s="467"/>
      <c r="R258" s="467"/>
      <c r="S258" s="467"/>
      <c r="T258" s="467"/>
      <c r="U258" s="467"/>
      <c r="V258" s="467"/>
      <c r="W258" s="467"/>
      <c r="X258" s="467"/>
      <c r="Y258" s="467"/>
      <c r="Z258" s="467"/>
      <c r="AA258" s="467"/>
      <c r="AB258" s="467"/>
      <c r="AC258" s="467"/>
      <c r="AD258" s="467"/>
      <c r="AE258" s="467"/>
      <c r="AF258" s="467"/>
      <c r="AG258" s="467"/>
      <c r="AH258" s="467"/>
      <c r="AI258" s="467"/>
      <c r="AJ258" s="467"/>
      <c r="AK258" s="467"/>
      <c r="AL258" s="467"/>
      <c r="AM258" s="467"/>
      <c r="AN258" s="467"/>
      <c r="AO258" s="467"/>
      <c r="AP258" s="467"/>
      <c r="AQ258" s="467"/>
      <c r="AR258" s="467"/>
      <c r="AS258" s="467"/>
      <c r="AT258" s="467"/>
      <c r="AU258" s="467"/>
      <c r="AV258" s="467"/>
      <c r="AW258" s="467"/>
      <c r="AX258" s="467"/>
      <c r="AY258" s="467"/>
      <c r="AZ258" s="467"/>
      <c r="BA258" s="467"/>
      <c r="BB258" s="467"/>
      <c r="BC258" s="467"/>
      <c r="BD258" s="467"/>
      <c r="BE258" s="467"/>
      <c r="BF258" s="467"/>
      <c r="BG258" s="467"/>
      <c r="BH258" s="467"/>
      <c r="BI258" s="467"/>
      <c r="BJ258" s="467"/>
      <c r="BK258" s="467"/>
      <c r="BL258" s="467"/>
      <c r="BM258" s="467"/>
      <c r="BN258" s="467"/>
    </row>
    <row r="259" spans="1:66" s="474" customFormat="1" ht="12.75">
      <c r="A259" s="524"/>
      <c r="B259" s="176"/>
      <c r="C259" s="176"/>
      <c r="D259" s="176"/>
      <c r="E259" s="176"/>
      <c r="F259" s="176"/>
      <c r="G259" s="176"/>
      <c r="H259" s="176"/>
      <c r="I259" s="176"/>
      <c r="J259" s="176"/>
      <c r="K259" s="176"/>
      <c r="L259" s="176"/>
      <c r="M259" s="176"/>
      <c r="N259" s="176"/>
      <c r="O259" s="176"/>
      <c r="P259" s="176"/>
      <c r="Q259" s="467"/>
      <c r="R259" s="467"/>
      <c r="S259" s="467"/>
      <c r="T259" s="467"/>
      <c r="U259" s="467"/>
      <c r="V259" s="467"/>
      <c r="W259" s="467"/>
      <c r="X259" s="467"/>
      <c r="Y259" s="467"/>
      <c r="Z259" s="467"/>
      <c r="AA259" s="467"/>
      <c r="AB259" s="467"/>
      <c r="AC259" s="467"/>
      <c r="AD259" s="467"/>
      <c r="AE259" s="467"/>
      <c r="AF259" s="467"/>
      <c r="AG259" s="467"/>
      <c r="AH259" s="467"/>
      <c r="AI259" s="467"/>
      <c r="AJ259" s="467"/>
      <c r="AK259" s="467"/>
      <c r="AL259" s="467"/>
      <c r="AM259" s="467"/>
      <c r="AN259" s="467"/>
      <c r="AO259" s="467"/>
      <c r="AP259" s="467"/>
      <c r="AQ259" s="467"/>
      <c r="AR259" s="467"/>
      <c r="AS259" s="467"/>
      <c r="AT259" s="467"/>
      <c r="AU259" s="467"/>
      <c r="AV259" s="467"/>
      <c r="AW259" s="467"/>
      <c r="AX259" s="467"/>
      <c r="AY259" s="467"/>
      <c r="AZ259" s="467"/>
      <c r="BA259" s="467"/>
      <c r="BB259" s="467"/>
      <c r="BC259" s="467"/>
      <c r="BD259" s="467"/>
      <c r="BE259" s="467"/>
      <c r="BF259" s="467"/>
      <c r="BG259" s="467"/>
      <c r="BH259" s="467"/>
      <c r="BI259" s="467"/>
      <c r="BJ259" s="467"/>
      <c r="BK259" s="467"/>
      <c r="BL259" s="467"/>
      <c r="BM259" s="467"/>
      <c r="BN259" s="467"/>
    </row>
    <row r="260" spans="1:66" s="474" customFormat="1" ht="12.75">
      <c r="A260" s="524"/>
      <c r="B260" s="176"/>
      <c r="C260" s="176"/>
      <c r="D260" s="176"/>
      <c r="E260" s="176"/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467"/>
      <c r="R260" s="467"/>
      <c r="S260" s="467"/>
      <c r="T260" s="467"/>
      <c r="U260" s="467"/>
      <c r="V260" s="467"/>
      <c r="W260" s="467"/>
      <c r="X260" s="467"/>
      <c r="Y260" s="467"/>
      <c r="Z260" s="467"/>
      <c r="AA260" s="467"/>
      <c r="AB260" s="467"/>
      <c r="AC260" s="467"/>
      <c r="AD260" s="467"/>
      <c r="AE260" s="467"/>
      <c r="AF260" s="467"/>
      <c r="AG260" s="467"/>
      <c r="AH260" s="467"/>
      <c r="AI260" s="467"/>
      <c r="AJ260" s="467"/>
      <c r="AK260" s="467"/>
      <c r="AL260" s="467"/>
      <c r="AM260" s="467"/>
      <c r="AN260" s="467"/>
      <c r="AO260" s="467"/>
      <c r="AP260" s="467"/>
      <c r="AQ260" s="467"/>
      <c r="AR260" s="467"/>
      <c r="AS260" s="467"/>
      <c r="AT260" s="467"/>
      <c r="AU260" s="467"/>
      <c r="AV260" s="467"/>
      <c r="AW260" s="467"/>
      <c r="AX260" s="467"/>
      <c r="AY260" s="467"/>
      <c r="AZ260" s="467"/>
      <c r="BA260" s="467"/>
      <c r="BB260" s="467"/>
      <c r="BC260" s="467"/>
      <c r="BD260" s="467"/>
      <c r="BE260" s="467"/>
      <c r="BF260" s="467"/>
      <c r="BG260" s="467"/>
      <c r="BH260" s="467"/>
      <c r="BI260" s="467"/>
      <c r="BJ260" s="467"/>
      <c r="BK260" s="467"/>
      <c r="BL260" s="467"/>
      <c r="BM260" s="467"/>
      <c r="BN260" s="467"/>
    </row>
    <row r="261" spans="1:66" s="474" customFormat="1" ht="12.75">
      <c r="A261" s="524"/>
      <c r="B261" s="176"/>
      <c r="C261" s="176"/>
      <c r="D261" s="176"/>
      <c r="E261" s="176"/>
      <c r="F261" s="176"/>
      <c r="G261" s="176"/>
      <c r="H261" s="176"/>
      <c r="I261" s="176"/>
      <c r="J261" s="176"/>
      <c r="K261" s="176"/>
      <c r="L261" s="176"/>
      <c r="M261" s="176"/>
      <c r="N261" s="176"/>
      <c r="O261" s="176"/>
      <c r="P261" s="176"/>
      <c r="Q261" s="467"/>
      <c r="R261" s="467"/>
      <c r="S261" s="467"/>
      <c r="T261" s="467"/>
      <c r="U261" s="467"/>
      <c r="V261" s="467"/>
      <c r="W261" s="467"/>
      <c r="X261" s="467"/>
      <c r="Y261" s="467"/>
      <c r="Z261" s="467"/>
      <c r="AA261" s="467"/>
      <c r="AB261" s="467"/>
      <c r="AC261" s="467"/>
      <c r="AD261" s="467"/>
      <c r="AE261" s="467"/>
      <c r="AF261" s="467"/>
      <c r="AG261" s="467"/>
      <c r="AH261" s="467"/>
      <c r="AI261" s="467"/>
      <c r="AJ261" s="467"/>
      <c r="AK261" s="467"/>
      <c r="AL261" s="467"/>
      <c r="AM261" s="467"/>
      <c r="AN261" s="467"/>
      <c r="AO261" s="467"/>
      <c r="AP261" s="467"/>
      <c r="AQ261" s="467"/>
      <c r="AR261" s="467"/>
      <c r="AS261" s="467"/>
      <c r="AT261" s="467"/>
      <c r="AU261" s="467"/>
      <c r="AV261" s="467"/>
      <c r="AW261" s="467"/>
      <c r="AX261" s="467"/>
      <c r="AY261" s="467"/>
      <c r="AZ261" s="467"/>
      <c r="BA261" s="467"/>
      <c r="BB261" s="467"/>
      <c r="BC261" s="467"/>
      <c r="BD261" s="467"/>
      <c r="BE261" s="467"/>
      <c r="BF261" s="467"/>
      <c r="BG261" s="467"/>
      <c r="BH261" s="467"/>
      <c r="BI261" s="467"/>
      <c r="BJ261" s="467"/>
      <c r="BK261" s="467"/>
      <c r="BL261" s="467"/>
      <c r="BM261" s="467"/>
      <c r="BN261" s="467"/>
    </row>
    <row r="262" spans="1:66" s="474" customFormat="1" ht="12.75">
      <c r="A262" s="524"/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  <c r="L262" s="176"/>
      <c r="M262" s="176"/>
      <c r="N262" s="176"/>
      <c r="O262" s="176"/>
      <c r="P262" s="176"/>
      <c r="Q262" s="467"/>
      <c r="R262" s="467"/>
      <c r="S262" s="467"/>
      <c r="T262" s="467"/>
      <c r="U262" s="467"/>
      <c r="V262" s="467"/>
      <c r="W262" s="467"/>
      <c r="X262" s="467"/>
      <c r="Y262" s="467"/>
      <c r="Z262" s="467"/>
      <c r="AA262" s="467"/>
      <c r="AB262" s="467"/>
      <c r="AC262" s="467"/>
      <c r="AD262" s="467"/>
      <c r="AE262" s="467"/>
      <c r="AF262" s="467"/>
      <c r="AG262" s="467"/>
      <c r="AH262" s="467"/>
      <c r="AI262" s="467"/>
      <c r="AJ262" s="467"/>
      <c r="AK262" s="467"/>
      <c r="AL262" s="467"/>
      <c r="AM262" s="467"/>
      <c r="AN262" s="467"/>
      <c r="AO262" s="467"/>
      <c r="AP262" s="467"/>
      <c r="AQ262" s="467"/>
      <c r="AR262" s="467"/>
      <c r="AS262" s="467"/>
      <c r="AT262" s="467"/>
      <c r="AU262" s="467"/>
      <c r="AV262" s="467"/>
      <c r="AW262" s="467"/>
      <c r="AX262" s="467"/>
      <c r="AY262" s="467"/>
      <c r="AZ262" s="467"/>
      <c r="BA262" s="467"/>
      <c r="BB262" s="467"/>
      <c r="BC262" s="467"/>
      <c r="BD262" s="467"/>
      <c r="BE262" s="467"/>
      <c r="BF262" s="467"/>
      <c r="BG262" s="467"/>
      <c r="BH262" s="467"/>
      <c r="BI262" s="467"/>
      <c r="BJ262" s="467"/>
      <c r="BK262" s="467"/>
      <c r="BL262" s="467"/>
      <c r="BM262" s="467"/>
      <c r="BN262" s="467"/>
    </row>
    <row r="263" spans="1:66" s="474" customFormat="1" ht="12.75">
      <c r="A263" s="524"/>
      <c r="B263" s="176"/>
      <c r="C263" s="176"/>
      <c r="D263" s="176"/>
      <c r="E263" s="176"/>
      <c r="F263" s="176"/>
      <c r="G263" s="176"/>
      <c r="H263" s="176"/>
      <c r="I263" s="176"/>
      <c r="J263" s="176"/>
      <c r="K263" s="176"/>
      <c r="L263" s="176"/>
      <c r="M263" s="176"/>
      <c r="N263" s="176"/>
      <c r="O263" s="176"/>
      <c r="P263" s="176"/>
      <c r="Q263" s="467"/>
      <c r="R263" s="467"/>
      <c r="S263" s="467"/>
      <c r="T263" s="467"/>
      <c r="U263" s="467"/>
      <c r="V263" s="467"/>
      <c r="W263" s="467"/>
      <c r="X263" s="467"/>
      <c r="Y263" s="467"/>
      <c r="Z263" s="467"/>
      <c r="AA263" s="467"/>
      <c r="AB263" s="467"/>
      <c r="AC263" s="467"/>
      <c r="AD263" s="467"/>
      <c r="AE263" s="467"/>
      <c r="AF263" s="467"/>
      <c r="AG263" s="467"/>
      <c r="AH263" s="467"/>
      <c r="AI263" s="467"/>
      <c r="AJ263" s="467"/>
      <c r="AK263" s="467"/>
      <c r="AL263" s="467"/>
      <c r="AM263" s="467"/>
      <c r="AN263" s="467"/>
      <c r="AO263" s="467"/>
      <c r="AP263" s="467"/>
      <c r="AQ263" s="467"/>
      <c r="AR263" s="467"/>
      <c r="AS263" s="467"/>
      <c r="AT263" s="467"/>
      <c r="AU263" s="467"/>
      <c r="AV263" s="467"/>
      <c r="AW263" s="467"/>
      <c r="AX263" s="467"/>
      <c r="AY263" s="467"/>
      <c r="AZ263" s="467"/>
      <c r="BA263" s="467"/>
      <c r="BB263" s="467"/>
      <c r="BC263" s="467"/>
      <c r="BD263" s="467"/>
      <c r="BE263" s="467"/>
      <c r="BF263" s="467"/>
      <c r="BG263" s="467"/>
      <c r="BH263" s="467"/>
      <c r="BI263" s="467"/>
      <c r="BJ263" s="467"/>
      <c r="BK263" s="467"/>
      <c r="BL263" s="467"/>
      <c r="BM263" s="467"/>
      <c r="BN263" s="467"/>
    </row>
    <row r="264" spans="1:66" s="474" customFormat="1" ht="12.75">
      <c r="A264" s="524"/>
      <c r="B264" s="176"/>
      <c r="C264" s="176"/>
      <c r="D264" s="176"/>
      <c r="E264" s="176"/>
      <c r="F264" s="176"/>
      <c r="G264" s="176"/>
      <c r="H264" s="176"/>
      <c r="I264" s="176"/>
      <c r="J264" s="176"/>
      <c r="K264" s="176"/>
      <c r="L264" s="176"/>
      <c r="M264" s="176"/>
      <c r="N264" s="176"/>
      <c r="O264" s="176"/>
      <c r="P264" s="176"/>
      <c r="Q264" s="467"/>
      <c r="R264" s="467"/>
      <c r="S264" s="467"/>
      <c r="T264" s="467"/>
      <c r="U264" s="467"/>
      <c r="V264" s="467"/>
      <c r="W264" s="467"/>
      <c r="X264" s="467"/>
      <c r="Y264" s="467"/>
      <c r="Z264" s="467"/>
      <c r="AA264" s="467"/>
      <c r="AB264" s="467"/>
      <c r="AC264" s="467"/>
      <c r="AD264" s="467"/>
      <c r="AE264" s="467"/>
      <c r="AF264" s="467"/>
      <c r="AG264" s="467"/>
      <c r="AH264" s="467"/>
      <c r="AI264" s="467"/>
      <c r="AJ264" s="467"/>
      <c r="AK264" s="467"/>
      <c r="AL264" s="467"/>
      <c r="AM264" s="467"/>
      <c r="AN264" s="467"/>
      <c r="AO264" s="467"/>
      <c r="AP264" s="467"/>
      <c r="AQ264" s="467"/>
      <c r="AR264" s="467"/>
      <c r="AS264" s="467"/>
      <c r="AT264" s="467"/>
      <c r="AU264" s="467"/>
      <c r="AV264" s="467"/>
      <c r="AW264" s="467"/>
      <c r="AX264" s="467"/>
      <c r="AY264" s="467"/>
      <c r="AZ264" s="467"/>
      <c r="BA264" s="467"/>
      <c r="BB264" s="467"/>
      <c r="BC264" s="467"/>
      <c r="BD264" s="467"/>
      <c r="BE264" s="467"/>
      <c r="BF264" s="467"/>
      <c r="BG264" s="467"/>
      <c r="BH264" s="467"/>
      <c r="BI264" s="467"/>
      <c r="BJ264" s="467"/>
      <c r="BK264" s="467"/>
      <c r="BL264" s="467"/>
      <c r="BM264" s="467"/>
      <c r="BN264" s="467"/>
    </row>
    <row r="265" spans="1:66" s="474" customFormat="1" ht="12.75">
      <c r="A265" s="524"/>
      <c r="B265" s="176"/>
      <c r="C265" s="176"/>
      <c r="D265" s="176"/>
      <c r="E265" s="176"/>
      <c r="F265" s="176"/>
      <c r="G265" s="176"/>
      <c r="H265" s="176"/>
      <c r="I265" s="176"/>
      <c r="J265" s="176"/>
      <c r="K265" s="176"/>
      <c r="L265" s="176"/>
      <c r="M265" s="176"/>
      <c r="N265" s="176"/>
      <c r="O265" s="176"/>
      <c r="P265" s="176"/>
      <c r="Q265" s="467"/>
      <c r="R265" s="467"/>
      <c r="S265" s="467"/>
      <c r="T265" s="467"/>
      <c r="U265" s="467"/>
      <c r="V265" s="467"/>
      <c r="W265" s="467"/>
      <c r="X265" s="467"/>
      <c r="Y265" s="467"/>
      <c r="Z265" s="467"/>
      <c r="AA265" s="467"/>
      <c r="AB265" s="467"/>
      <c r="AC265" s="467"/>
      <c r="AD265" s="467"/>
      <c r="AE265" s="467"/>
      <c r="AF265" s="467"/>
      <c r="AG265" s="467"/>
      <c r="AH265" s="467"/>
      <c r="AI265" s="467"/>
      <c r="AJ265" s="467"/>
      <c r="AK265" s="467"/>
      <c r="AL265" s="467"/>
      <c r="AM265" s="467"/>
      <c r="AN265" s="467"/>
      <c r="AO265" s="467"/>
      <c r="AP265" s="467"/>
      <c r="AQ265" s="467"/>
      <c r="AR265" s="467"/>
      <c r="AS265" s="467"/>
      <c r="AT265" s="467"/>
      <c r="AU265" s="467"/>
      <c r="AV265" s="467"/>
      <c r="AW265" s="467"/>
      <c r="AX265" s="467"/>
      <c r="AY265" s="467"/>
      <c r="AZ265" s="467"/>
      <c r="BA265" s="467"/>
      <c r="BB265" s="467"/>
      <c r="BC265" s="467"/>
      <c r="BD265" s="467"/>
      <c r="BE265" s="467"/>
      <c r="BF265" s="467"/>
      <c r="BG265" s="467"/>
      <c r="BH265" s="467"/>
      <c r="BI265" s="467"/>
      <c r="BJ265" s="467"/>
      <c r="BK265" s="467"/>
      <c r="BL265" s="467"/>
      <c r="BM265" s="467"/>
      <c r="BN265" s="467"/>
    </row>
    <row r="266" spans="1:66" s="474" customFormat="1" ht="12.75">
      <c r="A266" s="524"/>
      <c r="B266" s="176"/>
      <c r="C266" s="176"/>
      <c r="D266" s="176"/>
      <c r="E266" s="176"/>
      <c r="F266" s="176"/>
      <c r="G266" s="176"/>
      <c r="H266" s="176"/>
      <c r="I266" s="176"/>
      <c r="J266" s="176"/>
      <c r="K266" s="176"/>
      <c r="L266" s="176"/>
      <c r="M266" s="176"/>
      <c r="N266" s="176"/>
      <c r="O266" s="176"/>
      <c r="P266" s="176"/>
      <c r="Q266" s="467"/>
      <c r="R266" s="467"/>
      <c r="S266" s="467"/>
      <c r="T266" s="467"/>
      <c r="U266" s="467"/>
      <c r="V266" s="467"/>
      <c r="W266" s="467"/>
      <c r="X266" s="467"/>
      <c r="Y266" s="467"/>
      <c r="Z266" s="467"/>
      <c r="AA266" s="467"/>
      <c r="AB266" s="467"/>
      <c r="AC266" s="467"/>
      <c r="AD266" s="467"/>
      <c r="AE266" s="467"/>
      <c r="AF266" s="467"/>
      <c r="AG266" s="467"/>
      <c r="AH266" s="467"/>
      <c r="AI266" s="467"/>
      <c r="AJ266" s="467"/>
      <c r="AK266" s="467"/>
      <c r="AL266" s="467"/>
      <c r="AM266" s="467"/>
      <c r="AN266" s="467"/>
      <c r="AO266" s="467"/>
      <c r="AP266" s="467"/>
      <c r="AQ266" s="467"/>
      <c r="AR266" s="467"/>
      <c r="AS266" s="467"/>
      <c r="AT266" s="467"/>
      <c r="AU266" s="467"/>
      <c r="AV266" s="467"/>
      <c r="AW266" s="467"/>
      <c r="AX266" s="467"/>
      <c r="AY266" s="467"/>
      <c r="AZ266" s="467"/>
      <c r="BA266" s="467"/>
      <c r="BB266" s="467"/>
      <c r="BC266" s="467"/>
      <c r="BD266" s="467"/>
      <c r="BE266" s="467"/>
      <c r="BF266" s="467"/>
      <c r="BG266" s="467"/>
      <c r="BH266" s="467"/>
      <c r="BI266" s="467"/>
      <c r="BJ266" s="467"/>
      <c r="BK266" s="467"/>
      <c r="BL266" s="467"/>
      <c r="BM266" s="467"/>
      <c r="BN266" s="467"/>
    </row>
    <row r="267" spans="1:66" s="474" customFormat="1" ht="12.75">
      <c r="A267" s="524"/>
      <c r="B267" s="176"/>
      <c r="C267" s="176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  <c r="O267" s="176"/>
      <c r="P267" s="176"/>
      <c r="Q267" s="467"/>
      <c r="R267" s="467"/>
      <c r="S267" s="467"/>
      <c r="T267" s="467"/>
      <c r="U267" s="467"/>
      <c r="V267" s="467"/>
      <c r="W267" s="467"/>
      <c r="X267" s="467"/>
      <c r="Y267" s="467"/>
      <c r="Z267" s="467"/>
      <c r="AA267" s="467"/>
      <c r="AB267" s="467"/>
      <c r="AC267" s="467"/>
      <c r="AD267" s="467"/>
      <c r="AE267" s="467"/>
      <c r="AF267" s="467"/>
      <c r="AG267" s="467"/>
      <c r="AH267" s="467"/>
      <c r="AI267" s="467"/>
      <c r="AJ267" s="467"/>
      <c r="AK267" s="467"/>
      <c r="AL267" s="467"/>
      <c r="AM267" s="467"/>
      <c r="AN267" s="467"/>
      <c r="AO267" s="467"/>
      <c r="AP267" s="467"/>
      <c r="AQ267" s="467"/>
      <c r="AR267" s="467"/>
      <c r="AS267" s="467"/>
      <c r="AT267" s="467"/>
      <c r="AU267" s="467"/>
      <c r="AV267" s="467"/>
      <c r="AW267" s="467"/>
      <c r="AX267" s="467"/>
      <c r="AY267" s="467"/>
      <c r="AZ267" s="467"/>
      <c r="BA267" s="467"/>
      <c r="BB267" s="467"/>
      <c r="BC267" s="467"/>
      <c r="BD267" s="467"/>
      <c r="BE267" s="467"/>
      <c r="BF267" s="467"/>
      <c r="BG267" s="467"/>
      <c r="BH267" s="467"/>
      <c r="BI267" s="467"/>
      <c r="BJ267" s="467"/>
      <c r="BK267" s="467"/>
      <c r="BL267" s="467"/>
      <c r="BM267" s="467"/>
      <c r="BN267" s="467"/>
    </row>
    <row r="268" spans="1:66" s="474" customFormat="1" ht="12.75">
      <c r="A268" s="524"/>
      <c r="B268" s="176"/>
      <c r="C268" s="176"/>
      <c r="D268" s="176"/>
      <c r="E268" s="176"/>
      <c r="F268" s="176"/>
      <c r="G268" s="176"/>
      <c r="H268" s="176"/>
      <c r="I268" s="176"/>
      <c r="J268" s="176"/>
      <c r="K268" s="176"/>
      <c r="L268" s="176"/>
      <c r="M268" s="176"/>
      <c r="N268" s="176"/>
      <c r="O268" s="176"/>
      <c r="P268" s="176"/>
      <c r="Q268" s="467"/>
      <c r="R268" s="467"/>
      <c r="S268" s="467"/>
      <c r="T268" s="467"/>
      <c r="U268" s="467"/>
      <c r="V268" s="467"/>
      <c r="W268" s="467"/>
      <c r="X268" s="467"/>
      <c r="Y268" s="467"/>
      <c r="Z268" s="467"/>
      <c r="AA268" s="467"/>
      <c r="AB268" s="467"/>
      <c r="AC268" s="467"/>
      <c r="AD268" s="467"/>
      <c r="AE268" s="467"/>
      <c r="AF268" s="467"/>
      <c r="AG268" s="467"/>
      <c r="AH268" s="467"/>
      <c r="AI268" s="467"/>
      <c r="AJ268" s="467"/>
      <c r="AK268" s="467"/>
      <c r="AL268" s="467"/>
      <c r="AM268" s="467"/>
      <c r="AN268" s="467"/>
      <c r="AO268" s="467"/>
      <c r="AP268" s="467"/>
      <c r="AQ268" s="467"/>
      <c r="AR268" s="467"/>
      <c r="AS268" s="467"/>
      <c r="AT268" s="467"/>
      <c r="AU268" s="467"/>
      <c r="AV268" s="467"/>
      <c r="AW268" s="467"/>
      <c r="AX268" s="467"/>
      <c r="AY268" s="467"/>
      <c r="AZ268" s="467"/>
      <c r="BA268" s="467"/>
      <c r="BB268" s="467"/>
      <c r="BC268" s="467"/>
      <c r="BD268" s="467"/>
      <c r="BE268" s="467"/>
      <c r="BF268" s="467"/>
      <c r="BG268" s="467"/>
      <c r="BH268" s="467"/>
      <c r="BI268" s="467"/>
      <c r="BJ268" s="467"/>
      <c r="BK268" s="467"/>
      <c r="BL268" s="467"/>
      <c r="BM268" s="467"/>
      <c r="BN268" s="467"/>
    </row>
    <row r="269" spans="1:66" s="474" customFormat="1" ht="12.75">
      <c r="A269" s="524"/>
      <c r="B269" s="176"/>
      <c r="C269" s="176"/>
      <c r="D269" s="176"/>
      <c r="E269" s="176"/>
      <c r="F269" s="176"/>
      <c r="G269" s="176"/>
      <c r="H269" s="176"/>
      <c r="I269" s="176"/>
      <c r="J269" s="176"/>
      <c r="K269" s="176"/>
      <c r="L269" s="176"/>
      <c r="M269" s="176"/>
      <c r="N269" s="176"/>
      <c r="O269" s="176"/>
      <c r="P269" s="176"/>
      <c r="Q269" s="467"/>
      <c r="R269" s="467"/>
      <c r="S269" s="467"/>
      <c r="T269" s="467"/>
      <c r="U269" s="467"/>
      <c r="V269" s="467"/>
      <c r="W269" s="467"/>
      <c r="X269" s="467"/>
      <c r="Y269" s="467"/>
      <c r="Z269" s="467"/>
      <c r="AA269" s="467"/>
      <c r="AB269" s="467"/>
      <c r="AC269" s="467"/>
      <c r="AD269" s="467"/>
      <c r="AE269" s="467"/>
      <c r="AF269" s="467"/>
      <c r="AG269" s="467"/>
      <c r="AH269" s="467"/>
      <c r="AI269" s="467"/>
      <c r="AJ269" s="467"/>
      <c r="AK269" s="467"/>
      <c r="AL269" s="467"/>
      <c r="AM269" s="467"/>
      <c r="AN269" s="467"/>
      <c r="AO269" s="467"/>
      <c r="AP269" s="467"/>
      <c r="AQ269" s="467"/>
      <c r="AR269" s="467"/>
      <c r="AS269" s="467"/>
      <c r="AT269" s="467"/>
      <c r="AU269" s="467"/>
      <c r="AV269" s="467"/>
      <c r="AW269" s="467"/>
      <c r="AX269" s="467"/>
      <c r="AY269" s="467"/>
      <c r="AZ269" s="467"/>
      <c r="BA269" s="467"/>
      <c r="BB269" s="467"/>
      <c r="BC269" s="467"/>
      <c r="BD269" s="467"/>
      <c r="BE269" s="467"/>
      <c r="BF269" s="467"/>
      <c r="BG269" s="467"/>
      <c r="BH269" s="467"/>
      <c r="BI269" s="467"/>
      <c r="BJ269" s="467"/>
      <c r="BK269" s="467"/>
      <c r="BL269" s="467"/>
      <c r="BM269" s="467"/>
      <c r="BN269" s="467"/>
    </row>
    <row r="270" spans="1:66" s="474" customFormat="1" ht="12.75">
      <c r="A270" s="524"/>
      <c r="B270" s="176"/>
      <c r="C270" s="176"/>
      <c r="D270" s="176"/>
      <c r="E270" s="176"/>
      <c r="F270" s="176"/>
      <c r="G270" s="176"/>
      <c r="H270" s="176"/>
      <c r="I270" s="176"/>
      <c r="J270" s="176"/>
      <c r="K270" s="176"/>
      <c r="L270" s="176"/>
      <c r="M270" s="176"/>
      <c r="N270" s="176"/>
      <c r="O270" s="176"/>
      <c r="P270" s="176"/>
      <c r="Q270" s="467"/>
      <c r="R270" s="467"/>
      <c r="S270" s="467"/>
      <c r="T270" s="467"/>
      <c r="U270" s="467"/>
      <c r="V270" s="467"/>
      <c r="W270" s="467"/>
      <c r="X270" s="467"/>
      <c r="Y270" s="467"/>
      <c r="Z270" s="467"/>
      <c r="AA270" s="467"/>
      <c r="AB270" s="467"/>
      <c r="AC270" s="467"/>
      <c r="AD270" s="467"/>
      <c r="AE270" s="467"/>
      <c r="AF270" s="467"/>
      <c r="AG270" s="467"/>
      <c r="AH270" s="467"/>
      <c r="AI270" s="467"/>
      <c r="AJ270" s="467"/>
      <c r="AK270" s="467"/>
      <c r="AL270" s="467"/>
      <c r="AM270" s="467"/>
      <c r="AN270" s="467"/>
      <c r="AO270" s="467"/>
      <c r="AP270" s="467"/>
      <c r="AQ270" s="467"/>
      <c r="AR270" s="467"/>
      <c r="AS270" s="467"/>
      <c r="AT270" s="467"/>
      <c r="AU270" s="467"/>
      <c r="AV270" s="467"/>
      <c r="AW270" s="467"/>
      <c r="AX270" s="467"/>
      <c r="AY270" s="467"/>
      <c r="AZ270" s="467"/>
      <c r="BA270" s="467"/>
      <c r="BB270" s="467"/>
      <c r="BC270" s="467"/>
      <c r="BD270" s="467"/>
      <c r="BE270" s="467"/>
      <c r="BF270" s="467"/>
      <c r="BG270" s="467"/>
      <c r="BH270" s="467"/>
      <c r="BI270" s="467"/>
      <c r="BJ270" s="467"/>
      <c r="BK270" s="467"/>
      <c r="BL270" s="467"/>
      <c r="BM270" s="467"/>
      <c r="BN270" s="467"/>
    </row>
    <row r="271" spans="1:66" s="474" customFormat="1" ht="12.75">
      <c r="A271" s="524"/>
      <c r="B271" s="176"/>
      <c r="C271" s="176"/>
      <c r="D271" s="176"/>
      <c r="E271" s="176"/>
      <c r="F271" s="176"/>
      <c r="G271" s="176"/>
      <c r="H271" s="176"/>
      <c r="I271" s="176"/>
      <c r="J271" s="176"/>
      <c r="K271" s="176"/>
      <c r="L271" s="176"/>
      <c r="M271" s="176"/>
      <c r="N271" s="176"/>
      <c r="O271" s="176"/>
      <c r="P271" s="176"/>
      <c r="Q271" s="467"/>
      <c r="R271" s="467"/>
      <c r="S271" s="467"/>
      <c r="T271" s="467"/>
      <c r="U271" s="467"/>
      <c r="V271" s="467"/>
      <c r="W271" s="467"/>
      <c r="X271" s="467"/>
      <c r="Y271" s="467"/>
      <c r="Z271" s="467"/>
      <c r="AA271" s="467"/>
      <c r="AB271" s="467"/>
      <c r="AC271" s="467"/>
      <c r="AD271" s="467"/>
      <c r="AE271" s="467"/>
      <c r="AF271" s="467"/>
      <c r="AG271" s="467"/>
      <c r="AH271" s="467"/>
      <c r="AI271" s="467"/>
      <c r="AJ271" s="467"/>
      <c r="AK271" s="467"/>
      <c r="AL271" s="467"/>
      <c r="AM271" s="467"/>
      <c r="AN271" s="467"/>
      <c r="AO271" s="467"/>
      <c r="AP271" s="467"/>
      <c r="AQ271" s="467"/>
      <c r="AR271" s="467"/>
      <c r="AS271" s="467"/>
      <c r="AT271" s="467"/>
      <c r="AU271" s="467"/>
      <c r="AV271" s="467"/>
      <c r="AW271" s="467"/>
      <c r="AX271" s="467"/>
      <c r="AY271" s="467"/>
      <c r="AZ271" s="467"/>
      <c r="BA271" s="467"/>
      <c r="BB271" s="467"/>
      <c r="BC271" s="467"/>
      <c r="BD271" s="467"/>
      <c r="BE271" s="467"/>
      <c r="BF271" s="467"/>
      <c r="BG271" s="467"/>
      <c r="BH271" s="467"/>
      <c r="BI271" s="467"/>
      <c r="BJ271" s="467"/>
      <c r="BK271" s="467"/>
      <c r="BL271" s="467"/>
      <c r="BM271" s="467"/>
      <c r="BN271" s="467"/>
    </row>
    <row r="272" spans="1:66" s="474" customFormat="1" ht="12.75">
      <c r="A272" s="524"/>
      <c r="B272" s="176"/>
      <c r="C272" s="176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467"/>
      <c r="R272" s="467"/>
      <c r="S272" s="467"/>
      <c r="T272" s="467"/>
      <c r="U272" s="467"/>
      <c r="V272" s="467"/>
      <c r="W272" s="467"/>
      <c r="X272" s="467"/>
      <c r="Y272" s="467"/>
      <c r="Z272" s="467"/>
      <c r="AA272" s="467"/>
      <c r="AB272" s="467"/>
      <c r="AC272" s="467"/>
      <c r="AD272" s="467"/>
      <c r="AE272" s="467"/>
      <c r="AF272" s="467"/>
      <c r="AG272" s="467"/>
      <c r="AH272" s="467"/>
      <c r="AI272" s="467"/>
      <c r="AJ272" s="467"/>
      <c r="AK272" s="467"/>
      <c r="AL272" s="467"/>
      <c r="AM272" s="467"/>
      <c r="AN272" s="467"/>
      <c r="AO272" s="467"/>
      <c r="AP272" s="467"/>
      <c r="AQ272" s="467"/>
      <c r="AR272" s="467"/>
      <c r="AS272" s="467"/>
      <c r="AT272" s="467"/>
      <c r="AU272" s="467"/>
      <c r="AV272" s="467"/>
      <c r="AW272" s="467"/>
      <c r="AX272" s="467"/>
      <c r="AY272" s="467"/>
      <c r="AZ272" s="467"/>
      <c r="BA272" s="467"/>
      <c r="BB272" s="467"/>
      <c r="BC272" s="467"/>
      <c r="BD272" s="467"/>
      <c r="BE272" s="467"/>
      <c r="BF272" s="467"/>
      <c r="BG272" s="467"/>
      <c r="BH272" s="467"/>
      <c r="BI272" s="467"/>
      <c r="BJ272" s="467"/>
      <c r="BK272" s="467"/>
      <c r="BL272" s="467"/>
      <c r="BM272" s="467"/>
      <c r="BN272" s="467"/>
    </row>
    <row r="273" spans="1:66" s="474" customFormat="1" ht="12.75">
      <c r="A273" s="524"/>
      <c r="B273" s="176"/>
      <c r="C273" s="176"/>
      <c r="D273" s="176"/>
      <c r="E273" s="176"/>
      <c r="F273" s="176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467"/>
      <c r="R273" s="467"/>
      <c r="S273" s="467"/>
      <c r="T273" s="467"/>
      <c r="U273" s="467"/>
      <c r="V273" s="467"/>
      <c r="W273" s="467"/>
      <c r="X273" s="467"/>
      <c r="Y273" s="467"/>
      <c r="Z273" s="467"/>
      <c r="AA273" s="467"/>
      <c r="AB273" s="467"/>
      <c r="AC273" s="467"/>
      <c r="AD273" s="467"/>
      <c r="AE273" s="467"/>
      <c r="AF273" s="467"/>
      <c r="AG273" s="467"/>
      <c r="AH273" s="467"/>
      <c r="AI273" s="467"/>
      <c r="AJ273" s="467"/>
      <c r="AK273" s="467"/>
      <c r="AL273" s="467"/>
      <c r="AM273" s="467"/>
      <c r="AN273" s="467"/>
      <c r="AO273" s="467"/>
      <c r="AP273" s="467"/>
      <c r="AQ273" s="467"/>
      <c r="AR273" s="467"/>
      <c r="AS273" s="467"/>
      <c r="AT273" s="467"/>
      <c r="AU273" s="467"/>
      <c r="AV273" s="467"/>
      <c r="AW273" s="467"/>
      <c r="AX273" s="467"/>
      <c r="AY273" s="467"/>
      <c r="AZ273" s="467"/>
      <c r="BA273" s="467"/>
      <c r="BB273" s="467"/>
      <c r="BC273" s="467"/>
      <c r="BD273" s="467"/>
      <c r="BE273" s="467"/>
      <c r="BF273" s="467"/>
      <c r="BG273" s="467"/>
      <c r="BH273" s="467"/>
      <c r="BI273" s="467"/>
      <c r="BJ273" s="467"/>
      <c r="BK273" s="467"/>
      <c r="BL273" s="467"/>
      <c r="BM273" s="467"/>
      <c r="BN273" s="467"/>
    </row>
    <row r="274" spans="1:66" s="474" customFormat="1" ht="12.75">
      <c r="A274" s="524"/>
      <c r="B274" s="176"/>
      <c r="C274" s="176"/>
      <c r="D274" s="176"/>
      <c r="E274" s="176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467"/>
      <c r="R274" s="467"/>
      <c r="S274" s="467"/>
      <c r="T274" s="467"/>
      <c r="U274" s="467"/>
      <c r="V274" s="467"/>
      <c r="W274" s="467"/>
      <c r="X274" s="467"/>
      <c r="Y274" s="467"/>
      <c r="Z274" s="467"/>
      <c r="AA274" s="467"/>
      <c r="AB274" s="467"/>
      <c r="AC274" s="467"/>
      <c r="AD274" s="467"/>
      <c r="AE274" s="467"/>
      <c r="AF274" s="467"/>
      <c r="AG274" s="467"/>
      <c r="AH274" s="467"/>
      <c r="AI274" s="467"/>
      <c r="AJ274" s="467"/>
      <c r="AK274" s="467"/>
      <c r="AL274" s="467"/>
      <c r="AM274" s="467"/>
      <c r="AN274" s="467"/>
      <c r="AO274" s="467"/>
      <c r="AP274" s="467"/>
      <c r="AQ274" s="467"/>
      <c r="AR274" s="467"/>
      <c r="AS274" s="467"/>
      <c r="AT274" s="467"/>
      <c r="AU274" s="467"/>
      <c r="AV274" s="467"/>
      <c r="AW274" s="467"/>
      <c r="AX274" s="467"/>
      <c r="AY274" s="467"/>
      <c r="AZ274" s="467"/>
      <c r="BA274" s="467"/>
      <c r="BB274" s="467"/>
      <c r="BC274" s="467"/>
      <c r="BD274" s="467"/>
      <c r="BE274" s="467"/>
      <c r="BF274" s="467"/>
      <c r="BG274" s="467"/>
      <c r="BH274" s="467"/>
      <c r="BI274" s="467"/>
      <c r="BJ274" s="467"/>
      <c r="BK274" s="467"/>
      <c r="BL274" s="467"/>
      <c r="BM274" s="467"/>
      <c r="BN274" s="467"/>
    </row>
    <row r="275" spans="1:66" s="474" customFormat="1" ht="12.75">
      <c r="A275" s="524"/>
      <c r="B275" s="176"/>
      <c r="C275" s="176"/>
      <c r="D275" s="176"/>
      <c r="E275" s="176"/>
      <c r="F275" s="176"/>
      <c r="G275" s="176"/>
      <c r="H275" s="176"/>
      <c r="I275" s="176"/>
      <c r="J275" s="176"/>
      <c r="K275" s="176"/>
      <c r="L275" s="176"/>
      <c r="M275" s="176"/>
      <c r="N275" s="176"/>
      <c r="O275" s="176"/>
      <c r="P275" s="176"/>
      <c r="Q275" s="467"/>
      <c r="R275" s="467"/>
      <c r="S275" s="467"/>
      <c r="T275" s="467"/>
      <c r="U275" s="467"/>
      <c r="V275" s="467"/>
      <c r="W275" s="467"/>
      <c r="X275" s="467"/>
      <c r="Y275" s="467"/>
      <c r="Z275" s="467"/>
      <c r="AA275" s="467"/>
      <c r="AB275" s="467"/>
      <c r="AC275" s="467"/>
      <c r="AD275" s="467"/>
      <c r="AE275" s="467"/>
      <c r="AF275" s="467"/>
      <c r="AG275" s="467"/>
      <c r="AH275" s="467"/>
      <c r="AI275" s="467"/>
      <c r="AJ275" s="467"/>
      <c r="AK275" s="467"/>
      <c r="AL275" s="467"/>
      <c r="AM275" s="467"/>
      <c r="AN275" s="467"/>
      <c r="AO275" s="467"/>
      <c r="AP275" s="467"/>
      <c r="AQ275" s="467"/>
      <c r="AR275" s="467"/>
      <c r="AS275" s="467"/>
      <c r="AT275" s="467"/>
      <c r="AU275" s="467"/>
      <c r="AV275" s="467"/>
      <c r="AW275" s="467"/>
      <c r="AX275" s="467"/>
      <c r="AY275" s="467"/>
      <c r="AZ275" s="467"/>
      <c r="BA275" s="467"/>
      <c r="BB275" s="467"/>
      <c r="BC275" s="467"/>
      <c r="BD275" s="467"/>
      <c r="BE275" s="467"/>
      <c r="BF275" s="467"/>
      <c r="BG275" s="467"/>
      <c r="BH275" s="467"/>
      <c r="BI275" s="467"/>
      <c r="BJ275" s="467"/>
      <c r="BK275" s="467"/>
      <c r="BL275" s="467"/>
      <c r="BM275" s="467"/>
      <c r="BN275" s="467"/>
    </row>
    <row r="276" spans="1:66" s="474" customFormat="1" ht="12.75">
      <c r="A276" s="524"/>
      <c r="B276" s="176"/>
      <c r="C276" s="176"/>
      <c r="D276" s="176"/>
      <c r="E276" s="176"/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467"/>
      <c r="R276" s="467"/>
      <c r="S276" s="467"/>
      <c r="T276" s="467"/>
      <c r="U276" s="467"/>
      <c r="V276" s="467"/>
      <c r="W276" s="467"/>
      <c r="X276" s="467"/>
      <c r="Y276" s="467"/>
      <c r="Z276" s="467"/>
      <c r="AA276" s="467"/>
      <c r="AB276" s="467"/>
      <c r="AC276" s="467"/>
      <c r="AD276" s="467"/>
      <c r="AE276" s="467"/>
      <c r="AF276" s="467"/>
      <c r="AG276" s="467"/>
      <c r="AH276" s="467"/>
      <c r="AI276" s="467"/>
      <c r="AJ276" s="467"/>
      <c r="AK276" s="467"/>
      <c r="AL276" s="467"/>
      <c r="AM276" s="467"/>
      <c r="AN276" s="467"/>
      <c r="AO276" s="467"/>
      <c r="AP276" s="467"/>
      <c r="AQ276" s="467"/>
      <c r="AR276" s="467"/>
      <c r="AS276" s="467"/>
      <c r="AT276" s="467"/>
      <c r="AU276" s="467"/>
      <c r="AV276" s="467"/>
      <c r="AW276" s="467"/>
      <c r="AX276" s="467"/>
      <c r="AY276" s="467"/>
      <c r="AZ276" s="467"/>
      <c r="BA276" s="467"/>
      <c r="BB276" s="467"/>
      <c r="BC276" s="467"/>
      <c r="BD276" s="467"/>
      <c r="BE276" s="467"/>
      <c r="BF276" s="467"/>
      <c r="BG276" s="467"/>
      <c r="BH276" s="467"/>
      <c r="BI276" s="467"/>
      <c r="BJ276" s="467"/>
      <c r="BK276" s="467"/>
      <c r="BL276" s="467"/>
      <c r="BM276" s="467"/>
      <c r="BN276" s="467"/>
    </row>
    <row r="277" spans="1:66" s="474" customFormat="1" ht="12.75">
      <c r="A277" s="524"/>
      <c r="B277" s="176"/>
      <c r="C277" s="176"/>
      <c r="D277" s="176"/>
      <c r="E277" s="176"/>
      <c r="F277" s="176"/>
      <c r="G277" s="176"/>
      <c r="H277" s="176"/>
      <c r="I277" s="176"/>
      <c r="J277" s="176"/>
      <c r="K277" s="176"/>
      <c r="L277" s="176"/>
      <c r="M277" s="176"/>
      <c r="N277" s="176"/>
      <c r="O277" s="176"/>
      <c r="P277" s="176"/>
      <c r="Q277" s="467"/>
      <c r="R277" s="467"/>
      <c r="S277" s="467"/>
      <c r="T277" s="467"/>
      <c r="U277" s="467"/>
      <c r="V277" s="467"/>
      <c r="W277" s="467"/>
      <c r="X277" s="467"/>
      <c r="Y277" s="467"/>
      <c r="Z277" s="467"/>
      <c r="AA277" s="467"/>
      <c r="AB277" s="467"/>
      <c r="AC277" s="467"/>
      <c r="AD277" s="467"/>
      <c r="AE277" s="467"/>
      <c r="AF277" s="467"/>
      <c r="AG277" s="467"/>
      <c r="AH277" s="467"/>
      <c r="AI277" s="467"/>
      <c r="AJ277" s="467"/>
      <c r="AK277" s="467"/>
      <c r="AL277" s="467"/>
      <c r="AM277" s="467"/>
      <c r="AN277" s="467"/>
      <c r="AO277" s="467"/>
      <c r="AP277" s="467"/>
      <c r="AQ277" s="467"/>
      <c r="AR277" s="467"/>
      <c r="AS277" s="467"/>
      <c r="AT277" s="467"/>
      <c r="AU277" s="467"/>
      <c r="AV277" s="467"/>
      <c r="AW277" s="467"/>
      <c r="AX277" s="467"/>
      <c r="AY277" s="467"/>
      <c r="AZ277" s="467"/>
      <c r="BA277" s="467"/>
      <c r="BB277" s="467"/>
      <c r="BC277" s="467"/>
      <c r="BD277" s="467"/>
      <c r="BE277" s="467"/>
      <c r="BF277" s="467"/>
      <c r="BG277" s="467"/>
      <c r="BH277" s="467"/>
      <c r="BI277" s="467"/>
      <c r="BJ277" s="467"/>
      <c r="BK277" s="467"/>
      <c r="BL277" s="467"/>
      <c r="BM277" s="467"/>
      <c r="BN277" s="467"/>
    </row>
    <row r="278" spans="1:66" s="474" customFormat="1" ht="12.75">
      <c r="A278" s="524"/>
      <c r="B278" s="176"/>
      <c r="C278" s="176"/>
      <c r="D278" s="176"/>
      <c r="E278" s="176"/>
      <c r="F278" s="176"/>
      <c r="G278" s="176"/>
      <c r="H278" s="176"/>
      <c r="I278" s="176"/>
      <c r="J278" s="176"/>
      <c r="K278" s="176"/>
      <c r="L278" s="176"/>
      <c r="M278" s="176"/>
      <c r="N278" s="176"/>
      <c r="O278" s="176"/>
      <c r="P278" s="176"/>
      <c r="Q278" s="467"/>
      <c r="R278" s="467"/>
      <c r="S278" s="467"/>
      <c r="T278" s="467"/>
      <c r="U278" s="467"/>
      <c r="V278" s="467"/>
      <c r="W278" s="467"/>
      <c r="X278" s="467"/>
      <c r="Y278" s="467"/>
      <c r="Z278" s="467"/>
      <c r="AA278" s="467"/>
      <c r="AB278" s="467"/>
      <c r="AC278" s="467"/>
      <c r="AD278" s="467"/>
      <c r="AE278" s="467"/>
      <c r="AF278" s="467"/>
      <c r="AG278" s="467"/>
      <c r="AH278" s="467"/>
      <c r="AI278" s="467"/>
      <c r="AJ278" s="467"/>
      <c r="AK278" s="467"/>
      <c r="AL278" s="467"/>
      <c r="AM278" s="467"/>
      <c r="AN278" s="467"/>
      <c r="AO278" s="467"/>
      <c r="AP278" s="467"/>
      <c r="AQ278" s="467"/>
      <c r="AR278" s="467"/>
      <c r="AS278" s="467"/>
      <c r="AT278" s="467"/>
      <c r="AU278" s="467"/>
      <c r="AV278" s="467"/>
      <c r="AW278" s="467"/>
      <c r="AX278" s="467"/>
      <c r="AY278" s="467"/>
      <c r="AZ278" s="467"/>
      <c r="BA278" s="467"/>
      <c r="BB278" s="467"/>
      <c r="BC278" s="467"/>
      <c r="BD278" s="467"/>
      <c r="BE278" s="467"/>
      <c r="BF278" s="467"/>
      <c r="BG278" s="467"/>
      <c r="BH278" s="467"/>
      <c r="BI278" s="467"/>
      <c r="BJ278" s="467"/>
      <c r="BK278" s="467"/>
      <c r="BL278" s="467"/>
      <c r="BM278" s="467"/>
      <c r="BN278" s="467"/>
    </row>
    <row r="279" spans="1:66" s="474" customFormat="1" ht="12.75">
      <c r="A279" s="524"/>
      <c r="B279" s="176"/>
      <c r="C279" s="176"/>
      <c r="D279" s="176"/>
      <c r="E279" s="176"/>
      <c r="F279" s="176"/>
      <c r="G279" s="176"/>
      <c r="H279" s="176"/>
      <c r="I279" s="176"/>
      <c r="J279" s="176"/>
      <c r="K279" s="176"/>
      <c r="L279" s="176"/>
      <c r="M279" s="176"/>
      <c r="N279" s="176"/>
      <c r="O279" s="176"/>
      <c r="P279" s="176"/>
      <c r="Q279" s="467"/>
      <c r="R279" s="467"/>
      <c r="S279" s="467"/>
      <c r="T279" s="467"/>
      <c r="U279" s="467"/>
      <c r="V279" s="467"/>
      <c r="W279" s="467"/>
      <c r="X279" s="467"/>
      <c r="Y279" s="467"/>
      <c r="Z279" s="467"/>
      <c r="AA279" s="467"/>
      <c r="AB279" s="467"/>
      <c r="AC279" s="467"/>
      <c r="AD279" s="467"/>
      <c r="AE279" s="467"/>
      <c r="AF279" s="467"/>
      <c r="AG279" s="467"/>
      <c r="AH279" s="467"/>
      <c r="AI279" s="467"/>
      <c r="AJ279" s="467"/>
      <c r="AK279" s="467"/>
      <c r="AL279" s="467"/>
      <c r="AM279" s="467"/>
      <c r="AN279" s="467"/>
      <c r="AO279" s="467"/>
      <c r="AP279" s="467"/>
      <c r="AQ279" s="467"/>
      <c r="AR279" s="467"/>
      <c r="AS279" s="467"/>
      <c r="AT279" s="467"/>
      <c r="AU279" s="467"/>
      <c r="AV279" s="467"/>
      <c r="AW279" s="467"/>
      <c r="AX279" s="467"/>
      <c r="AY279" s="467"/>
      <c r="AZ279" s="467"/>
      <c r="BA279" s="467"/>
      <c r="BB279" s="467"/>
      <c r="BC279" s="467"/>
      <c r="BD279" s="467"/>
      <c r="BE279" s="467"/>
      <c r="BF279" s="467"/>
      <c r="BG279" s="467"/>
      <c r="BH279" s="467"/>
      <c r="BI279" s="467"/>
      <c r="BJ279" s="467"/>
      <c r="BK279" s="467"/>
      <c r="BL279" s="467"/>
      <c r="BM279" s="467"/>
      <c r="BN279" s="467"/>
    </row>
    <row r="280" spans="1:66" s="474" customFormat="1" ht="12.75">
      <c r="A280" s="524"/>
      <c r="B280" s="176"/>
      <c r="C280" s="176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  <c r="P280" s="176"/>
      <c r="Q280" s="467"/>
      <c r="R280" s="467"/>
      <c r="S280" s="467"/>
      <c r="T280" s="467"/>
      <c r="U280" s="467"/>
      <c r="V280" s="467"/>
      <c r="W280" s="467"/>
      <c r="X280" s="467"/>
      <c r="Y280" s="467"/>
      <c r="Z280" s="467"/>
      <c r="AA280" s="467"/>
      <c r="AB280" s="467"/>
      <c r="AC280" s="467"/>
      <c r="AD280" s="467"/>
      <c r="AE280" s="467"/>
      <c r="AF280" s="467"/>
      <c r="AG280" s="467"/>
      <c r="AH280" s="467"/>
      <c r="AI280" s="467"/>
      <c r="AJ280" s="467"/>
      <c r="AK280" s="467"/>
      <c r="AL280" s="467"/>
      <c r="AM280" s="467"/>
      <c r="AN280" s="467"/>
      <c r="AO280" s="467"/>
      <c r="AP280" s="467"/>
      <c r="AQ280" s="467"/>
      <c r="AR280" s="467"/>
      <c r="AS280" s="467"/>
      <c r="AT280" s="467"/>
      <c r="AU280" s="467"/>
      <c r="AV280" s="467"/>
      <c r="AW280" s="467"/>
      <c r="AX280" s="467"/>
      <c r="AY280" s="467"/>
      <c r="AZ280" s="467"/>
      <c r="BA280" s="467"/>
      <c r="BB280" s="467"/>
      <c r="BC280" s="467"/>
      <c r="BD280" s="467"/>
      <c r="BE280" s="467"/>
      <c r="BF280" s="467"/>
      <c r="BG280" s="467"/>
      <c r="BH280" s="467"/>
      <c r="BI280" s="467"/>
      <c r="BJ280" s="467"/>
      <c r="BK280" s="467"/>
      <c r="BL280" s="467"/>
      <c r="BM280" s="467"/>
      <c r="BN280" s="467"/>
    </row>
    <row r="281" spans="1:66" s="474" customFormat="1" ht="12.75">
      <c r="A281" s="524"/>
      <c r="B281" s="176"/>
      <c r="C281" s="176"/>
      <c r="D281" s="176"/>
      <c r="E281" s="176"/>
      <c r="F281" s="176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467"/>
      <c r="R281" s="467"/>
      <c r="S281" s="467"/>
      <c r="T281" s="467"/>
      <c r="U281" s="467"/>
      <c r="V281" s="467"/>
      <c r="W281" s="467"/>
      <c r="X281" s="467"/>
      <c r="Y281" s="467"/>
      <c r="Z281" s="467"/>
      <c r="AA281" s="467"/>
      <c r="AB281" s="467"/>
      <c r="AC281" s="467"/>
      <c r="AD281" s="467"/>
      <c r="AE281" s="467"/>
      <c r="AF281" s="467"/>
      <c r="AG281" s="467"/>
      <c r="AH281" s="467"/>
      <c r="AI281" s="467"/>
      <c r="AJ281" s="467"/>
      <c r="AK281" s="467"/>
      <c r="AL281" s="467"/>
      <c r="AM281" s="467"/>
      <c r="AN281" s="467"/>
      <c r="AO281" s="467"/>
      <c r="AP281" s="467"/>
      <c r="AQ281" s="467"/>
      <c r="AR281" s="467"/>
      <c r="AS281" s="467"/>
      <c r="AT281" s="467"/>
      <c r="AU281" s="467"/>
      <c r="AV281" s="467"/>
      <c r="AW281" s="467"/>
      <c r="AX281" s="467"/>
      <c r="AY281" s="467"/>
      <c r="AZ281" s="467"/>
      <c r="BA281" s="467"/>
      <c r="BB281" s="467"/>
      <c r="BC281" s="467"/>
      <c r="BD281" s="467"/>
      <c r="BE281" s="467"/>
      <c r="BF281" s="467"/>
      <c r="BG281" s="467"/>
      <c r="BH281" s="467"/>
      <c r="BI281" s="467"/>
      <c r="BJ281" s="467"/>
      <c r="BK281" s="467"/>
      <c r="BL281" s="467"/>
      <c r="BM281" s="467"/>
      <c r="BN281" s="467"/>
    </row>
    <row r="282" spans="1:66" s="474" customFormat="1" ht="12.75">
      <c r="A282" s="524"/>
      <c r="B282" s="176"/>
      <c r="C282" s="176"/>
      <c r="D282" s="176"/>
      <c r="E282" s="176"/>
      <c r="F282" s="176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467"/>
      <c r="R282" s="467"/>
      <c r="S282" s="467"/>
      <c r="T282" s="467"/>
      <c r="U282" s="467"/>
      <c r="V282" s="467"/>
      <c r="W282" s="467"/>
      <c r="X282" s="467"/>
      <c r="Y282" s="467"/>
      <c r="Z282" s="467"/>
      <c r="AA282" s="467"/>
      <c r="AB282" s="467"/>
      <c r="AC282" s="467"/>
      <c r="AD282" s="467"/>
      <c r="AE282" s="467"/>
      <c r="AF282" s="467"/>
      <c r="AG282" s="467"/>
      <c r="AH282" s="467"/>
      <c r="AI282" s="467"/>
      <c r="AJ282" s="467"/>
      <c r="AK282" s="467"/>
      <c r="AL282" s="467"/>
      <c r="AM282" s="467"/>
      <c r="AN282" s="467"/>
      <c r="AO282" s="467"/>
      <c r="AP282" s="467"/>
      <c r="AQ282" s="467"/>
      <c r="AR282" s="467"/>
      <c r="AS282" s="467"/>
      <c r="AT282" s="467"/>
      <c r="AU282" s="467"/>
      <c r="AV282" s="467"/>
      <c r="AW282" s="467"/>
      <c r="AX282" s="467"/>
      <c r="AY282" s="467"/>
      <c r="AZ282" s="467"/>
      <c r="BA282" s="467"/>
      <c r="BB282" s="467"/>
      <c r="BC282" s="467"/>
      <c r="BD282" s="467"/>
      <c r="BE282" s="467"/>
      <c r="BF282" s="467"/>
      <c r="BG282" s="467"/>
      <c r="BH282" s="467"/>
      <c r="BI282" s="467"/>
      <c r="BJ282" s="467"/>
      <c r="BK282" s="467"/>
      <c r="BL282" s="467"/>
      <c r="BM282" s="467"/>
      <c r="BN282" s="467"/>
    </row>
    <row r="283" spans="1:66" s="474" customFormat="1" ht="12.75">
      <c r="A283" s="524"/>
      <c r="B283" s="176"/>
      <c r="C283" s="176"/>
      <c r="D283" s="176"/>
      <c r="E283" s="176"/>
      <c r="F283" s="176"/>
      <c r="G283" s="176"/>
      <c r="H283" s="176"/>
      <c r="I283" s="176"/>
      <c r="J283" s="176"/>
      <c r="K283" s="176"/>
      <c r="L283" s="176"/>
      <c r="M283" s="176"/>
      <c r="N283" s="176"/>
      <c r="O283" s="176"/>
      <c r="P283" s="176"/>
      <c r="Q283" s="467"/>
      <c r="R283" s="467"/>
      <c r="S283" s="467"/>
      <c r="T283" s="467"/>
      <c r="U283" s="467"/>
      <c r="V283" s="467"/>
      <c r="W283" s="467"/>
      <c r="X283" s="467"/>
      <c r="Y283" s="467"/>
      <c r="Z283" s="467"/>
      <c r="AA283" s="467"/>
      <c r="AB283" s="467"/>
      <c r="AC283" s="467"/>
      <c r="AD283" s="467"/>
      <c r="AE283" s="467"/>
      <c r="AF283" s="467"/>
      <c r="AG283" s="467"/>
      <c r="AH283" s="467"/>
      <c r="AI283" s="467"/>
      <c r="AJ283" s="467"/>
      <c r="AK283" s="467"/>
      <c r="AL283" s="467"/>
      <c r="AM283" s="467"/>
      <c r="AN283" s="467"/>
      <c r="AO283" s="467"/>
      <c r="AP283" s="467"/>
      <c r="AQ283" s="467"/>
      <c r="AR283" s="467"/>
      <c r="AS283" s="467"/>
      <c r="AT283" s="467"/>
      <c r="AU283" s="467"/>
      <c r="AV283" s="467"/>
      <c r="AW283" s="467"/>
      <c r="AX283" s="467"/>
      <c r="AY283" s="467"/>
      <c r="AZ283" s="467"/>
      <c r="BA283" s="467"/>
      <c r="BB283" s="467"/>
      <c r="BC283" s="467"/>
      <c r="BD283" s="467"/>
      <c r="BE283" s="467"/>
      <c r="BF283" s="467"/>
      <c r="BG283" s="467"/>
      <c r="BH283" s="467"/>
      <c r="BI283" s="467"/>
      <c r="BJ283" s="467"/>
      <c r="BK283" s="467"/>
      <c r="BL283" s="467"/>
      <c r="BM283" s="467"/>
      <c r="BN283" s="467"/>
    </row>
    <row r="284" spans="1:66" s="474" customFormat="1" ht="12.75">
      <c r="A284" s="524"/>
      <c r="B284" s="176"/>
      <c r="C284" s="176"/>
      <c r="D284" s="176"/>
      <c r="E284" s="176"/>
      <c r="F284" s="176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467"/>
      <c r="R284" s="467"/>
      <c r="S284" s="467"/>
      <c r="T284" s="467"/>
      <c r="U284" s="467"/>
      <c r="V284" s="467"/>
      <c r="W284" s="467"/>
      <c r="X284" s="467"/>
      <c r="Y284" s="467"/>
      <c r="Z284" s="467"/>
      <c r="AA284" s="467"/>
      <c r="AB284" s="467"/>
      <c r="AC284" s="467"/>
      <c r="AD284" s="467"/>
      <c r="AE284" s="467"/>
      <c r="AF284" s="467"/>
      <c r="AG284" s="467"/>
      <c r="AH284" s="467"/>
      <c r="AI284" s="467"/>
      <c r="AJ284" s="467"/>
      <c r="AK284" s="467"/>
      <c r="AL284" s="467"/>
      <c r="AM284" s="467"/>
      <c r="AN284" s="467"/>
      <c r="AO284" s="467"/>
      <c r="AP284" s="467"/>
      <c r="AQ284" s="467"/>
      <c r="AR284" s="467"/>
      <c r="AS284" s="467"/>
      <c r="AT284" s="467"/>
      <c r="AU284" s="467"/>
      <c r="AV284" s="467"/>
      <c r="AW284" s="467"/>
      <c r="AX284" s="467"/>
      <c r="AY284" s="467"/>
      <c r="AZ284" s="467"/>
      <c r="BA284" s="467"/>
      <c r="BB284" s="467"/>
      <c r="BC284" s="467"/>
      <c r="BD284" s="467"/>
      <c r="BE284" s="467"/>
      <c r="BF284" s="467"/>
      <c r="BG284" s="467"/>
      <c r="BH284" s="467"/>
      <c r="BI284" s="467"/>
      <c r="BJ284" s="467"/>
      <c r="BK284" s="467"/>
      <c r="BL284" s="467"/>
      <c r="BM284" s="467"/>
      <c r="BN284" s="467"/>
    </row>
    <row r="285" spans="1:66" s="474" customFormat="1" ht="12.75">
      <c r="A285" s="524"/>
      <c r="B285" s="176"/>
      <c r="C285" s="176"/>
      <c r="D285" s="176"/>
      <c r="E285" s="176"/>
      <c r="F285" s="176"/>
      <c r="G285" s="176"/>
      <c r="H285" s="176"/>
      <c r="I285" s="176"/>
      <c r="J285" s="176"/>
      <c r="K285" s="176"/>
      <c r="L285" s="176"/>
      <c r="M285" s="176"/>
      <c r="N285" s="176"/>
      <c r="O285" s="176"/>
      <c r="P285" s="176"/>
      <c r="Q285" s="467"/>
      <c r="R285" s="467"/>
      <c r="S285" s="467"/>
      <c r="T285" s="467"/>
      <c r="U285" s="467"/>
      <c r="V285" s="467"/>
      <c r="W285" s="467"/>
      <c r="X285" s="467"/>
      <c r="Y285" s="467"/>
      <c r="Z285" s="467"/>
      <c r="AA285" s="467"/>
      <c r="AB285" s="467"/>
      <c r="AC285" s="467"/>
      <c r="AD285" s="467"/>
      <c r="AE285" s="467"/>
      <c r="AF285" s="467"/>
      <c r="AG285" s="467"/>
      <c r="AH285" s="467"/>
      <c r="AI285" s="467"/>
      <c r="AJ285" s="467"/>
      <c r="AK285" s="467"/>
      <c r="AL285" s="467"/>
      <c r="AM285" s="467"/>
      <c r="AN285" s="467"/>
      <c r="AO285" s="467"/>
      <c r="AP285" s="467"/>
      <c r="AQ285" s="467"/>
      <c r="AR285" s="467"/>
      <c r="AS285" s="467"/>
      <c r="AT285" s="467"/>
      <c r="AU285" s="467"/>
      <c r="AV285" s="467"/>
      <c r="AW285" s="467"/>
      <c r="AX285" s="467"/>
      <c r="AY285" s="467"/>
      <c r="AZ285" s="467"/>
      <c r="BA285" s="467"/>
      <c r="BB285" s="467"/>
      <c r="BC285" s="467"/>
      <c r="BD285" s="467"/>
      <c r="BE285" s="467"/>
      <c r="BF285" s="467"/>
      <c r="BG285" s="467"/>
      <c r="BH285" s="467"/>
      <c r="BI285" s="467"/>
      <c r="BJ285" s="467"/>
      <c r="BK285" s="467"/>
      <c r="BL285" s="467"/>
      <c r="BM285" s="467"/>
      <c r="BN285" s="467"/>
    </row>
    <row r="286" spans="1:66" s="474" customFormat="1" ht="12.75">
      <c r="A286" s="524"/>
      <c r="B286" s="176"/>
      <c r="C286" s="176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467"/>
      <c r="R286" s="467"/>
      <c r="S286" s="467"/>
      <c r="T286" s="467"/>
      <c r="U286" s="467"/>
      <c r="V286" s="467"/>
      <c r="W286" s="467"/>
      <c r="X286" s="467"/>
      <c r="Y286" s="467"/>
      <c r="Z286" s="467"/>
      <c r="AA286" s="467"/>
      <c r="AB286" s="467"/>
      <c r="AC286" s="467"/>
      <c r="AD286" s="467"/>
      <c r="AE286" s="467"/>
      <c r="AF286" s="467"/>
      <c r="AG286" s="467"/>
      <c r="AH286" s="467"/>
      <c r="AI286" s="467"/>
      <c r="AJ286" s="467"/>
      <c r="AK286" s="467"/>
      <c r="AL286" s="467"/>
      <c r="AM286" s="467"/>
      <c r="AN286" s="467"/>
      <c r="AO286" s="467"/>
      <c r="AP286" s="467"/>
      <c r="AQ286" s="467"/>
      <c r="AR286" s="467"/>
      <c r="AS286" s="467"/>
      <c r="AT286" s="467"/>
      <c r="AU286" s="467"/>
      <c r="AV286" s="467"/>
      <c r="AW286" s="467"/>
      <c r="AX286" s="467"/>
      <c r="AY286" s="467"/>
      <c r="AZ286" s="467"/>
      <c r="BA286" s="467"/>
      <c r="BB286" s="467"/>
      <c r="BC286" s="467"/>
      <c r="BD286" s="467"/>
      <c r="BE286" s="467"/>
      <c r="BF286" s="467"/>
      <c r="BG286" s="467"/>
      <c r="BH286" s="467"/>
      <c r="BI286" s="467"/>
      <c r="BJ286" s="467"/>
      <c r="BK286" s="467"/>
      <c r="BL286" s="467"/>
      <c r="BM286" s="467"/>
      <c r="BN286" s="467"/>
    </row>
    <row r="287" spans="1:66" s="474" customFormat="1" ht="12.75">
      <c r="A287" s="524"/>
      <c r="B287" s="176"/>
      <c r="C287" s="176"/>
      <c r="D287" s="176"/>
      <c r="E287" s="176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  <c r="P287" s="176"/>
      <c r="Q287" s="467"/>
      <c r="R287" s="467"/>
      <c r="S287" s="467"/>
      <c r="T287" s="467"/>
      <c r="U287" s="467"/>
      <c r="V287" s="467"/>
      <c r="W287" s="467"/>
      <c r="X287" s="467"/>
      <c r="Y287" s="467"/>
      <c r="Z287" s="467"/>
      <c r="AA287" s="467"/>
      <c r="AB287" s="467"/>
      <c r="AC287" s="467"/>
      <c r="AD287" s="467"/>
      <c r="AE287" s="467"/>
      <c r="AF287" s="467"/>
      <c r="AG287" s="467"/>
      <c r="AH287" s="467"/>
      <c r="AI287" s="467"/>
      <c r="AJ287" s="467"/>
      <c r="AK287" s="467"/>
      <c r="AL287" s="467"/>
      <c r="AM287" s="467"/>
      <c r="AN287" s="467"/>
      <c r="AO287" s="467"/>
      <c r="AP287" s="467"/>
      <c r="AQ287" s="467"/>
      <c r="AR287" s="467"/>
      <c r="AS287" s="467"/>
      <c r="AT287" s="467"/>
      <c r="AU287" s="467"/>
      <c r="AV287" s="467"/>
      <c r="AW287" s="467"/>
      <c r="AX287" s="467"/>
      <c r="AY287" s="467"/>
      <c r="AZ287" s="467"/>
      <c r="BA287" s="467"/>
      <c r="BB287" s="467"/>
      <c r="BC287" s="467"/>
      <c r="BD287" s="467"/>
      <c r="BE287" s="467"/>
      <c r="BF287" s="467"/>
      <c r="BG287" s="467"/>
      <c r="BH287" s="467"/>
      <c r="BI287" s="467"/>
      <c r="BJ287" s="467"/>
      <c r="BK287" s="467"/>
      <c r="BL287" s="467"/>
      <c r="BM287" s="467"/>
      <c r="BN287" s="467"/>
    </row>
    <row r="288" spans="1:66" s="474" customFormat="1" ht="12.75">
      <c r="A288" s="524"/>
      <c r="B288" s="176"/>
      <c r="C288" s="176"/>
      <c r="D288" s="176"/>
      <c r="E288" s="176"/>
      <c r="F288" s="176"/>
      <c r="G288" s="176"/>
      <c r="H288" s="176"/>
      <c r="I288" s="176"/>
      <c r="J288" s="176"/>
      <c r="K288" s="176"/>
      <c r="L288" s="176"/>
      <c r="M288" s="176"/>
      <c r="N288" s="176"/>
      <c r="O288" s="176"/>
      <c r="P288" s="176"/>
      <c r="Q288" s="467"/>
      <c r="R288" s="467"/>
      <c r="S288" s="467"/>
      <c r="T288" s="467"/>
      <c r="U288" s="467"/>
      <c r="V288" s="467"/>
      <c r="W288" s="467"/>
      <c r="X288" s="467"/>
      <c r="Y288" s="467"/>
      <c r="Z288" s="467"/>
      <c r="AA288" s="467"/>
      <c r="AB288" s="467"/>
      <c r="AC288" s="467"/>
      <c r="AD288" s="467"/>
      <c r="AE288" s="467"/>
      <c r="AF288" s="467"/>
      <c r="AG288" s="467"/>
      <c r="AH288" s="467"/>
      <c r="AI288" s="467"/>
      <c r="AJ288" s="467"/>
      <c r="AK288" s="467"/>
      <c r="AL288" s="467"/>
      <c r="AM288" s="467"/>
      <c r="AN288" s="467"/>
      <c r="AO288" s="467"/>
      <c r="AP288" s="467"/>
      <c r="AQ288" s="467"/>
      <c r="AR288" s="467"/>
      <c r="AS288" s="467"/>
      <c r="AT288" s="467"/>
      <c r="AU288" s="467"/>
      <c r="AV288" s="467"/>
      <c r="AW288" s="467"/>
      <c r="AX288" s="467"/>
      <c r="AY288" s="467"/>
      <c r="AZ288" s="467"/>
      <c r="BA288" s="467"/>
      <c r="BB288" s="467"/>
      <c r="BC288" s="467"/>
      <c r="BD288" s="467"/>
      <c r="BE288" s="467"/>
      <c r="BF288" s="467"/>
      <c r="BG288" s="467"/>
      <c r="BH288" s="467"/>
      <c r="BI288" s="467"/>
      <c r="BJ288" s="467"/>
      <c r="BK288" s="467"/>
      <c r="BL288" s="467"/>
      <c r="BM288" s="467"/>
      <c r="BN288" s="467"/>
    </row>
    <row r="289" spans="1:66" s="474" customFormat="1" ht="12.75">
      <c r="A289" s="524"/>
      <c r="B289" s="176"/>
      <c r="C289" s="176"/>
      <c r="D289" s="176"/>
      <c r="E289" s="176"/>
      <c r="F289" s="176"/>
      <c r="G289" s="176"/>
      <c r="H289" s="176"/>
      <c r="I289" s="176"/>
      <c r="J289" s="176"/>
      <c r="K289" s="176"/>
      <c r="L289" s="176"/>
      <c r="M289" s="176"/>
      <c r="N289" s="176"/>
      <c r="O289" s="176"/>
      <c r="P289" s="176"/>
      <c r="Q289" s="467"/>
      <c r="R289" s="467"/>
      <c r="S289" s="467"/>
      <c r="T289" s="467"/>
      <c r="U289" s="467"/>
      <c r="V289" s="467"/>
      <c r="W289" s="467"/>
      <c r="X289" s="467"/>
      <c r="Y289" s="467"/>
      <c r="Z289" s="467"/>
      <c r="AA289" s="467"/>
      <c r="AB289" s="467"/>
      <c r="AC289" s="467"/>
      <c r="AD289" s="467"/>
      <c r="AE289" s="467"/>
      <c r="AF289" s="467"/>
      <c r="AG289" s="467"/>
      <c r="AH289" s="467"/>
      <c r="AI289" s="467"/>
      <c r="AJ289" s="467"/>
      <c r="AK289" s="467"/>
      <c r="AL289" s="467"/>
      <c r="AM289" s="467"/>
      <c r="AN289" s="467"/>
      <c r="AO289" s="467"/>
      <c r="AP289" s="467"/>
      <c r="AQ289" s="467"/>
      <c r="AR289" s="467"/>
      <c r="AS289" s="467"/>
      <c r="AT289" s="467"/>
      <c r="AU289" s="467"/>
      <c r="AV289" s="467"/>
      <c r="AW289" s="467"/>
      <c r="AX289" s="467"/>
      <c r="AY289" s="467"/>
      <c r="AZ289" s="467"/>
      <c r="BA289" s="467"/>
      <c r="BB289" s="467"/>
      <c r="BC289" s="467"/>
      <c r="BD289" s="467"/>
      <c r="BE289" s="467"/>
      <c r="BF289" s="467"/>
      <c r="BG289" s="467"/>
      <c r="BH289" s="467"/>
      <c r="BI289" s="467"/>
      <c r="BJ289" s="467"/>
      <c r="BK289" s="467"/>
      <c r="BL289" s="467"/>
      <c r="BM289" s="467"/>
      <c r="BN289" s="467"/>
    </row>
    <row r="290" spans="1:66" s="474" customFormat="1" ht="12.75">
      <c r="A290" s="524"/>
      <c r="B290" s="176"/>
      <c r="C290" s="176"/>
      <c r="D290" s="176"/>
      <c r="E290" s="176"/>
      <c r="F290" s="176"/>
      <c r="G290" s="176"/>
      <c r="H290" s="176"/>
      <c r="I290" s="176"/>
      <c r="J290" s="176"/>
      <c r="K290" s="176"/>
      <c r="L290" s="176"/>
      <c r="M290" s="176"/>
      <c r="N290" s="176"/>
      <c r="O290" s="176"/>
      <c r="P290" s="176"/>
      <c r="Q290" s="467"/>
      <c r="R290" s="467"/>
      <c r="S290" s="467"/>
      <c r="T290" s="467"/>
      <c r="U290" s="467"/>
      <c r="V290" s="467"/>
      <c r="W290" s="467"/>
      <c r="X290" s="467"/>
      <c r="Y290" s="467"/>
      <c r="Z290" s="467"/>
      <c r="AA290" s="467"/>
      <c r="AB290" s="467"/>
      <c r="AC290" s="467"/>
      <c r="AD290" s="467"/>
      <c r="AE290" s="467"/>
      <c r="AF290" s="467"/>
      <c r="AG290" s="467"/>
      <c r="AH290" s="467"/>
      <c r="AI290" s="467"/>
      <c r="AJ290" s="467"/>
      <c r="AK290" s="467"/>
      <c r="AL290" s="467"/>
      <c r="AM290" s="467"/>
      <c r="AN290" s="467"/>
      <c r="AO290" s="467"/>
      <c r="AP290" s="467"/>
      <c r="AQ290" s="467"/>
      <c r="AR290" s="467"/>
      <c r="AS290" s="467"/>
      <c r="AT290" s="467"/>
      <c r="AU290" s="467"/>
      <c r="AV290" s="467"/>
      <c r="AW290" s="467"/>
      <c r="AX290" s="467"/>
      <c r="AY290" s="467"/>
      <c r="AZ290" s="467"/>
      <c r="BA290" s="467"/>
      <c r="BB290" s="467"/>
      <c r="BC290" s="467"/>
      <c r="BD290" s="467"/>
      <c r="BE290" s="467"/>
      <c r="BF290" s="467"/>
      <c r="BG290" s="467"/>
      <c r="BH290" s="467"/>
      <c r="BI290" s="467"/>
      <c r="BJ290" s="467"/>
      <c r="BK290" s="467"/>
      <c r="BL290" s="467"/>
      <c r="BM290" s="467"/>
      <c r="BN290" s="467"/>
    </row>
    <row r="291" spans="1:66" s="474" customFormat="1" ht="12.75">
      <c r="A291" s="524"/>
      <c r="B291" s="176"/>
      <c r="C291" s="176"/>
      <c r="D291" s="176"/>
      <c r="E291" s="176"/>
      <c r="F291" s="176"/>
      <c r="G291" s="176"/>
      <c r="H291" s="176"/>
      <c r="I291" s="176"/>
      <c r="J291" s="176"/>
      <c r="K291" s="176"/>
      <c r="L291" s="176"/>
      <c r="M291" s="176"/>
      <c r="N291" s="176"/>
      <c r="O291" s="176"/>
      <c r="P291" s="176"/>
      <c r="Q291" s="467"/>
      <c r="R291" s="467"/>
      <c r="S291" s="467"/>
      <c r="T291" s="467"/>
      <c r="U291" s="467"/>
      <c r="V291" s="467"/>
      <c r="W291" s="467"/>
      <c r="X291" s="467"/>
      <c r="Y291" s="467"/>
      <c r="Z291" s="467"/>
      <c r="AA291" s="467"/>
      <c r="AB291" s="467"/>
      <c r="AC291" s="467"/>
      <c r="AD291" s="467"/>
      <c r="AE291" s="467"/>
      <c r="AF291" s="467"/>
      <c r="AG291" s="467"/>
      <c r="AH291" s="467"/>
      <c r="AI291" s="467"/>
      <c r="AJ291" s="467"/>
      <c r="AK291" s="467"/>
      <c r="AL291" s="467"/>
      <c r="AM291" s="467"/>
      <c r="AN291" s="467"/>
      <c r="AO291" s="467"/>
      <c r="AP291" s="467"/>
      <c r="AQ291" s="467"/>
      <c r="AR291" s="467"/>
      <c r="AS291" s="467"/>
      <c r="AT291" s="467"/>
      <c r="AU291" s="467"/>
      <c r="AV291" s="467"/>
      <c r="AW291" s="467"/>
      <c r="AX291" s="467"/>
      <c r="AY291" s="467"/>
      <c r="AZ291" s="467"/>
      <c r="BA291" s="467"/>
      <c r="BB291" s="467"/>
      <c r="BC291" s="467"/>
      <c r="BD291" s="467"/>
      <c r="BE291" s="467"/>
      <c r="BF291" s="467"/>
      <c r="BG291" s="467"/>
      <c r="BH291" s="467"/>
      <c r="BI291" s="467"/>
      <c r="BJ291" s="467"/>
      <c r="BK291" s="467"/>
      <c r="BL291" s="467"/>
      <c r="BM291" s="467"/>
      <c r="BN291" s="467"/>
    </row>
    <row r="292" spans="1:66" s="474" customFormat="1" ht="12.75">
      <c r="A292" s="524"/>
      <c r="B292" s="176"/>
      <c r="C292" s="176"/>
      <c r="D292" s="176"/>
      <c r="E292" s="176"/>
      <c r="F292" s="176"/>
      <c r="G292" s="176"/>
      <c r="H292" s="176"/>
      <c r="I292" s="176"/>
      <c r="J292" s="176"/>
      <c r="K292" s="176"/>
      <c r="L292" s="176"/>
      <c r="M292" s="176"/>
      <c r="N292" s="176"/>
      <c r="O292" s="176"/>
      <c r="P292" s="176"/>
      <c r="Q292" s="467"/>
      <c r="R292" s="467"/>
      <c r="S292" s="467"/>
      <c r="T292" s="467"/>
      <c r="U292" s="467"/>
      <c r="V292" s="467"/>
      <c r="W292" s="467"/>
      <c r="X292" s="467"/>
      <c r="Y292" s="467"/>
      <c r="Z292" s="467"/>
      <c r="AA292" s="467"/>
      <c r="AB292" s="467"/>
      <c r="AC292" s="467"/>
      <c r="AD292" s="467"/>
      <c r="AE292" s="467"/>
      <c r="AF292" s="467"/>
      <c r="AG292" s="467"/>
      <c r="AH292" s="467"/>
      <c r="AI292" s="467"/>
      <c r="AJ292" s="467"/>
      <c r="AK292" s="467"/>
      <c r="AL292" s="467"/>
      <c r="AM292" s="467"/>
      <c r="AN292" s="467"/>
      <c r="AO292" s="467"/>
      <c r="AP292" s="467"/>
      <c r="AQ292" s="467"/>
      <c r="AR292" s="467"/>
      <c r="AS292" s="467"/>
      <c r="AT292" s="467"/>
      <c r="AU292" s="467"/>
      <c r="AV292" s="467"/>
      <c r="AW292" s="467"/>
      <c r="AX292" s="467"/>
      <c r="AY292" s="467"/>
      <c r="AZ292" s="467"/>
      <c r="BA292" s="467"/>
      <c r="BB292" s="467"/>
      <c r="BC292" s="467"/>
      <c r="BD292" s="467"/>
      <c r="BE292" s="467"/>
      <c r="BF292" s="467"/>
      <c r="BG292" s="467"/>
      <c r="BH292" s="467"/>
      <c r="BI292" s="467"/>
      <c r="BJ292" s="467"/>
      <c r="BK292" s="467"/>
      <c r="BL292" s="467"/>
      <c r="BM292" s="467"/>
      <c r="BN292" s="467"/>
    </row>
    <row r="293" spans="1:66" s="474" customFormat="1" ht="12.75">
      <c r="A293" s="524"/>
      <c r="B293" s="176"/>
      <c r="C293" s="176"/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467"/>
      <c r="R293" s="467"/>
      <c r="S293" s="467"/>
      <c r="T293" s="467"/>
      <c r="U293" s="467"/>
      <c r="V293" s="467"/>
      <c r="W293" s="467"/>
      <c r="X293" s="467"/>
      <c r="Y293" s="467"/>
      <c r="Z293" s="467"/>
      <c r="AA293" s="467"/>
      <c r="AB293" s="467"/>
      <c r="AC293" s="467"/>
      <c r="AD293" s="467"/>
      <c r="AE293" s="467"/>
      <c r="AF293" s="467"/>
      <c r="AG293" s="467"/>
      <c r="AH293" s="467"/>
      <c r="AI293" s="467"/>
      <c r="AJ293" s="467"/>
      <c r="AK293" s="467"/>
      <c r="AL293" s="467"/>
      <c r="AM293" s="467"/>
      <c r="AN293" s="467"/>
      <c r="AO293" s="467"/>
      <c r="AP293" s="467"/>
      <c r="AQ293" s="467"/>
      <c r="AR293" s="467"/>
      <c r="AS293" s="467"/>
      <c r="AT293" s="467"/>
      <c r="AU293" s="467"/>
      <c r="AV293" s="467"/>
      <c r="AW293" s="467"/>
      <c r="AX293" s="467"/>
      <c r="AY293" s="467"/>
      <c r="AZ293" s="467"/>
      <c r="BA293" s="467"/>
      <c r="BB293" s="467"/>
      <c r="BC293" s="467"/>
      <c r="BD293" s="467"/>
      <c r="BE293" s="467"/>
      <c r="BF293" s="467"/>
      <c r="BG293" s="467"/>
      <c r="BH293" s="467"/>
      <c r="BI293" s="467"/>
      <c r="BJ293" s="467"/>
      <c r="BK293" s="467"/>
      <c r="BL293" s="467"/>
      <c r="BM293" s="467"/>
      <c r="BN293" s="467"/>
    </row>
    <row r="294" spans="1:66" s="474" customFormat="1" ht="12.75">
      <c r="A294" s="524"/>
      <c r="B294" s="176"/>
      <c r="C294" s="176"/>
      <c r="D294" s="176"/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  <c r="P294" s="176"/>
      <c r="Q294" s="467"/>
      <c r="R294" s="467"/>
      <c r="S294" s="467"/>
      <c r="T294" s="467"/>
      <c r="U294" s="467"/>
      <c r="V294" s="467"/>
      <c r="W294" s="467"/>
      <c r="X294" s="467"/>
      <c r="Y294" s="467"/>
      <c r="Z294" s="467"/>
      <c r="AA294" s="467"/>
      <c r="AB294" s="467"/>
      <c r="AC294" s="467"/>
      <c r="AD294" s="467"/>
      <c r="AE294" s="467"/>
      <c r="AF294" s="467"/>
      <c r="AG294" s="467"/>
      <c r="AH294" s="467"/>
      <c r="AI294" s="467"/>
      <c r="AJ294" s="467"/>
      <c r="AK294" s="467"/>
      <c r="AL294" s="467"/>
      <c r="AM294" s="467"/>
      <c r="AN294" s="467"/>
      <c r="AO294" s="467"/>
      <c r="AP294" s="467"/>
      <c r="AQ294" s="467"/>
      <c r="AR294" s="467"/>
      <c r="AS294" s="467"/>
      <c r="AT294" s="467"/>
      <c r="AU294" s="467"/>
      <c r="AV294" s="467"/>
      <c r="AW294" s="467"/>
      <c r="AX294" s="467"/>
      <c r="AY294" s="467"/>
      <c r="AZ294" s="467"/>
      <c r="BA294" s="467"/>
      <c r="BB294" s="467"/>
      <c r="BC294" s="467"/>
      <c r="BD294" s="467"/>
      <c r="BE294" s="467"/>
      <c r="BF294" s="467"/>
      <c r="BG294" s="467"/>
      <c r="BH294" s="467"/>
      <c r="BI294" s="467"/>
      <c r="BJ294" s="467"/>
      <c r="BK294" s="467"/>
      <c r="BL294" s="467"/>
      <c r="BM294" s="467"/>
      <c r="BN294" s="467"/>
    </row>
    <row r="295" spans="1:66" s="474" customFormat="1" ht="12.75">
      <c r="A295" s="524"/>
      <c r="B295" s="176"/>
      <c r="C295" s="176"/>
      <c r="D295" s="176"/>
      <c r="E295" s="176"/>
      <c r="F295" s="176"/>
      <c r="G295" s="176"/>
      <c r="H295" s="176"/>
      <c r="I295" s="176"/>
      <c r="J295" s="176"/>
      <c r="K295" s="176"/>
      <c r="L295" s="176"/>
      <c r="M295" s="176"/>
      <c r="N295" s="176"/>
      <c r="O295" s="176"/>
      <c r="P295" s="176"/>
      <c r="Q295" s="467"/>
      <c r="R295" s="467"/>
      <c r="S295" s="467"/>
      <c r="T295" s="467"/>
      <c r="U295" s="467"/>
      <c r="V295" s="467"/>
      <c r="W295" s="467"/>
      <c r="X295" s="467"/>
      <c r="Y295" s="467"/>
      <c r="Z295" s="467"/>
      <c r="AA295" s="467"/>
      <c r="AB295" s="467"/>
      <c r="AC295" s="467"/>
      <c r="AD295" s="467"/>
      <c r="AE295" s="467"/>
      <c r="AF295" s="467"/>
      <c r="AG295" s="467"/>
      <c r="AH295" s="467"/>
      <c r="AI295" s="467"/>
      <c r="AJ295" s="467"/>
      <c r="AK295" s="467"/>
      <c r="AL295" s="467"/>
      <c r="AM295" s="467"/>
      <c r="AN295" s="467"/>
      <c r="AO295" s="467"/>
      <c r="AP295" s="467"/>
      <c r="AQ295" s="467"/>
      <c r="AR295" s="467"/>
      <c r="AS295" s="467"/>
      <c r="AT295" s="467"/>
      <c r="AU295" s="467"/>
      <c r="AV295" s="467"/>
      <c r="AW295" s="467"/>
      <c r="AX295" s="467"/>
      <c r="AY295" s="467"/>
      <c r="AZ295" s="467"/>
      <c r="BA295" s="467"/>
      <c r="BB295" s="467"/>
      <c r="BC295" s="467"/>
      <c r="BD295" s="467"/>
      <c r="BE295" s="467"/>
      <c r="BF295" s="467"/>
      <c r="BG295" s="467"/>
      <c r="BH295" s="467"/>
      <c r="BI295" s="467"/>
      <c r="BJ295" s="467"/>
      <c r="BK295" s="467"/>
      <c r="BL295" s="467"/>
      <c r="BM295" s="467"/>
      <c r="BN295" s="467"/>
    </row>
    <row r="296" spans="1:66" s="474" customFormat="1" ht="12.75">
      <c r="A296" s="524"/>
      <c r="B296" s="176"/>
      <c r="C296" s="176"/>
      <c r="D296" s="176"/>
      <c r="E296" s="176"/>
      <c r="F296" s="176"/>
      <c r="G296" s="176"/>
      <c r="H296" s="176"/>
      <c r="I296" s="176"/>
      <c r="J296" s="176"/>
      <c r="K296" s="176"/>
      <c r="L296" s="176"/>
      <c r="M296" s="176"/>
      <c r="N296" s="176"/>
      <c r="O296" s="176"/>
      <c r="P296" s="176"/>
      <c r="Q296" s="467"/>
      <c r="R296" s="467"/>
      <c r="S296" s="467"/>
      <c r="T296" s="467"/>
      <c r="U296" s="467"/>
      <c r="V296" s="467"/>
      <c r="W296" s="467"/>
      <c r="X296" s="467"/>
      <c r="Y296" s="467"/>
      <c r="Z296" s="467"/>
      <c r="AA296" s="467"/>
      <c r="AB296" s="467"/>
      <c r="AC296" s="467"/>
      <c r="AD296" s="467"/>
      <c r="AE296" s="467"/>
      <c r="AF296" s="467"/>
      <c r="AG296" s="467"/>
      <c r="AH296" s="467"/>
      <c r="AI296" s="467"/>
      <c r="AJ296" s="467"/>
      <c r="AK296" s="467"/>
      <c r="AL296" s="467"/>
      <c r="AM296" s="467"/>
      <c r="AN296" s="467"/>
      <c r="AO296" s="467"/>
      <c r="AP296" s="467"/>
      <c r="AQ296" s="467"/>
      <c r="AR296" s="467"/>
      <c r="AS296" s="467"/>
      <c r="AT296" s="467"/>
      <c r="AU296" s="467"/>
      <c r="AV296" s="467"/>
      <c r="AW296" s="467"/>
      <c r="AX296" s="467"/>
      <c r="AY296" s="467"/>
      <c r="AZ296" s="467"/>
      <c r="BA296" s="467"/>
      <c r="BB296" s="467"/>
      <c r="BC296" s="467"/>
      <c r="BD296" s="467"/>
      <c r="BE296" s="467"/>
      <c r="BF296" s="467"/>
      <c r="BG296" s="467"/>
      <c r="BH296" s="467"/>
      <c r="BI296" s="467"/>
      <c r="BJ296" s="467"/>
      <c r="BK296" s="467"/>
      <c r="BL296" s="467"/>
      <c r="BM296" s="467"/>
      <c r="BN296" s="467"/>
    </row>
    <row r="297" spans="1:66" s="474" customFormat="1" ht="12.75">
      <c r="A297" s="524"/>
      <c r="B297" s="176"/>
      <c r="C297" s="176"/>
      <c r="D297" s="176"/>
      <c r="E297" s="176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467"/>
      <c r="R297" s="467"/>
      <c r="S297" s="467"/>
      <c r="T297" s="467"/>
      <c r="U297" s="467"/>
      <c r="V297" s="467"/>
      <c r="W297" s="467"/>
      <c r="X297" s="467"/>
      <c r="Y297" s="467"/>
      <c r="Z297" s="467"/>
      <c r="AA297" s="467"/>
      <c r="AB297" s="467"/>
      <c r="AC297" s="467"/>
      <c r="AD297" s="467"/>
      <c r="AE297" s="467"/>
      <c r="AF297" s="467"/>
      <c r="AG297" s="467"/>
      <c r="AH297" s="467"/>
      <c r="AI297" s="467"/>
      <c r="AJ297" s="467"/>
      <c r="AK297" s="467"/>
      <c r="AL297" s="467"/>
      <c r="AM297" s="467"/>
      <c r="AN297" s="467"/>
      <c r="AO297" s="467"/>
      <c r="AP297" s="467"/>
      <c r="AQ297" s="467"/>
      <c r="AR297" s="467"/>
      <c r="AS297" s="467"/>
      <c r="AT297" s="467"/>
      <c r="AU297" s="467"/>
      <c r="AV297" s="467"/>
      <c r="AW297" s="467"/>
      <c r="AX297" s="467"/>
      <c r="AY297" s="467"/>
      <c r="AZ297" s="467"/>
      <c r="BA297" s="467"/>
      <c r="BB297" s="467"/>
      <c r="BC297" s="467"/>
      <c r="BD297" s="467"/>
      <c r="BE297" s="467"/>
      <c r="BF297" s="467"/>
      <c r="BG297" s="467"/>
      <c r="BH297" s="467"/>
      <c r="BI297" s="467"/>
      <c r="BJ297" s="467"/>
      <c r="BK297" s="467"/>
      <c r="BL297" s="467"/>
      <c r="BM297" s="467"/>
      <c r="BN297" s="467"/>
    </row>
    <row r="298" spans="1:66" s="474" customFormat="1" ht="12.75">
      <c r="A298" s="524"/>
      <c r="B298" s="176"/>
      <c r="C298" s="176"/>
      <c r="D298" s="176"/>
      <c r="E298" s="176"/>
      <c r="F298" s="176"/>
      <c r="G298" s="176"/>
      <c r="H298" s="176"/>
      <c r="I298" s="176"/>
      <c r="J298" s="176"/>
      <c r="K298" s="176"/>
      <c r="L298" s="176"/>
      <c r="M298" s="176"/>
      <c r="N298" s="176"/>
      <c r="O298" s="176"/>
      <c r="P298" s="176"/>
      <c r="Q298" s="467"/>
      <c r="R298" s="467"/>
      <c r="S298" s="467"/>
      <c r="T298" s="467"/>
      <c r="U298" s="467"/>
      <c r="V298" s="467"/>
      <c r="W298" s="467"/>
      <c r="X298" s="467"/>
      <c r="Y298" s="467"/>
      <c r="Z298" s="467"/>
      <c r="AA298" s="467"/>
      <c r="AB298" s="467"/>
      <c r="AC298" s="467"/>
      <c r="AD298" s="467"/>
      <c r="AE298" s="467"/>
      <c r="AF298" s="467"/>
      <c r="AG298" s="467"/>
      <c r="AH298" s="467"/>
      <c r="AI298" s="467"/>
      <c r="AJ298" s="467"/>
      <c r="AK298" s="467"/>
      <c r="AL298" s="467"/>
      <c r="AM298" s="467"/>
      <c r="AN298" s="467"/>
      <c r="AO298" s="467"/>
      <c r="AP298" s="467"/>
      <c r="AQ298" s="467"/>
      <c r="AR298" s="467"/>
      <c r="AS298" s="467"/>
      <c r="AT298" s="467"/>
      <c r="AU298" s="467"/>
      <c r="AV298" s="467"/>
      <c r="AW298" s="467"/>
      <c r="AX298" s="467"/>
      <c r="AY298" s="467"/>
      <c r="AZ298" s="467"/>
      <c r="BA298" s="467"/>
      <c r="BB298" s="467"/>
      <c r="BC298" s="467"/>
      <c r="BD298" s="467"/>
      <c r="BE298" s="467"/>
      <c r="BF298" s="467"/>
      <c r="BG298" s="467"/>
      <c r="BH298" s="467"/>
      <c r="BI298" s="467"/>
      <c r="BJ298" s="467"/>
      <c r="BK298" s="467"/>
      <c r="BL298" s="467"/>
      <c r="BM298" s="467"/>
      <c r="BN298" s="467"/>
    </row>
    <row r="299" spans="1:66" s="474" customFormat="1" ht="12.75">
      <c r="A299" s="524"/>
      <c r="B299" s="176"/>
      <c r="C299" s="176"/>
      <c r="D299" s="176"/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467"/>
      <c r="R299" s="467"/>
      <c r="S299" s="467"/>
      <c r="T299" s="467"/>
      <c r="U299" s="467"/>
      <c r="V299" s="467"/>
      <c r="W299" s="467"/>
      <c r="X299" s="467"/>
      <c r="Y299" s="467"/>
      <c r="Z299" s="467"/>
      <c r="AA299" s="467"/>
      <c r="AB299" s="467"/>
      <c r="AC299" s="467"/>
      <c r="AD299" s="467"/>
      <c r="AE299" s="467"/>
      <c r="AF299" s="467"/>
      <c r="AG299" s="467"/>
      <c r="AH299" s="467"/>
      <c r="AI299" s="467"/>
      <c r="AJ299" s="467"/>
      <c r="AK299" s="467"/>
      <c r="AL299" s="467"/>
      <c r="AM299" s="467"/>
      <c r="AN299" s="467"/>
      <c r="AO299" s="467"/>
      <c r="AP299" s="467"/>
      <c r="AQ299" s="467"/>
      <c r="AR299" s="467"/>
      <c r="AS299" s="467"/>
      <c r="AT299" s="467"/>
      <c r="AU299" s="467"/>
      <c r="AV299" s="467"/>
      <c r="AW299" s="467"/>
      <c r="AX299" s="467"/>
      <c r="AY299" s="467"/>
      <c r="AZ299" s="467"/>
      <c r="BA299" s="467"/>
      <c r="BB299" s="467"/>
      <c r="BC299" s="467"/>
      <c r="BD299" s="467"/>
      <c r="BE299" s="467"/>
      <c r="BF299" s="467"/>
      <c r="BG299" s="467"/>
      <c r="BH299" s="467"/>
      <c r="BI299" s="467"/>
      <c r="BJ299" s="467"/>
      <c r="BK299" s="467"/>
      <c r="BL299" s="467"/>
      <c r="BM299" s="467"/>
      <c r="BN299" s="467"/>
    </row>
    <row r="300" spans="1:66" s="474" customFormat="1" ht="12.75">
      <c r="A300" s="524"/>
      <c r="B300" s="176"/>
      <c r="C300" s="176"/>
      <c r="D300" s="176"/>
      <c r="E300" s="176"/>
      <c r="F300" s="176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467"/>
      <c r="R300" s="467"/>
      <c r="S300" s="467"/>
      <c r="T300" s="467"/>
      <c r="U300" s="467"/>
      <c r="V300" s="467"/>
      <c r="W300" s="467"/>
      <c r="X300" s="467"/>
      <c r="Y300" s="467"/>
      <c r="Z300" s="467"/>
      <c r="AA300" s="467"/>
      <c r="AB300" s="467"/>
      <c r="AC300" s="467"/>
      <c r="AD300" s="467"/>
      <c r="AE300" s="467"/>
      <c r="AF300" s="467"/>
      <c r="AG300" s="467"/>
      <c r="AH300" s="467"/>
      <c r="AI300" s="467"/>
      <c r="AJ300" s="467"/>
      <c r="AK300" s="467"/>
      <c r="AL300" s="467"/>
      <c r="AM300" s="467"/>
      <c r="AN300" s="467"/>
      <c r="AO300" s="467"/>
      <c r="AP300" s="467"/>
      <c r="AQ300" s="467"/>
      <c r="AR300" s="467"/>
      <c r="AS300" s="467"/>
      <c r="AT300" s="467"/>
      <c r="AU300" s="467"/>
      <c r="AV300" s="467"/>
      <c r="AW300" s="467"/>
      <c r="AX300" s="467"/>
      <c r="AY300" s="467"/>
      <c r="AZ300" s="467"/>
      <c r="BA300" s="467"/>
      <c r="BB300" s="467"/>
      <c r="BC300" s="467"/>
      <c r="BD300" s="467"/>
      <c r="BE300" s="467"/>
      <c r="BF300" s="467"/>
      <c r="BG300" s="467"/>
      <c r="BH300" s="467"/>
      <c r="BI300" s="467"/>
      <c r="BJ300" s="467"/>
      <c r="BK300" s="467"/>
      <c r="BL300" s="467"/>
      <c r="BM300" s="467"/>
      <c r="BN300" s="467"/>
    </row>
    <row r="301" spans="1:66" s="474" customFormat="1" ht="12.75">
      <c r="A301" s="524"/>
      <c r="B301" s="176"/>
      <c r="C301" s="176"/>
      <c r="D301" s="176"/>
      <c r="E301" s="176"/>
      <c r="F301" s="176"/>
      <c r="G301" s="176"/>
      <c r="H301" s="176"/>
      <c r="I301" s="176"/>
      <c r="J301" s="176"/>
      <c r="K301" s="176"/>
      <c r="L301" s="176"/>
      <c r="M301" s="176"/>
      <c r="N301" s="176"/>
      <c r="O301" s="176"/>
      <c r="P301" s="176"/>
      <c r="Q301" s="467"/>
      <c r="R301" s="467"/>
      <c r="S301" s="467"/>
      <c r="T301" s="467"/>
      <c r="U301" s="467"/>
      <c r="V301" s="467"/>
      <c r="W301" s="467"/>
      <c r="X301" s="467"/>
      <c r="Y301" s="467"/>
      <c r="Z301" s="467"/>
      <c r="AA301" s="467"/>
      <c r="AB301" s="467"/>
      <c r="AC301" s="467"/>
      <c r="AD301" s="467"/>
      <c r="AE301" s="467"/>
      <c r="AF301" s="467"/>
      <c r="AG301" s="467"/>
      <c r="AH301" s="467"/>
      <c r="AI301" s="467"/>
      <c r="AJ301" s="467"/>
      <c r="AK301" s="467"/>
      <c r="AL301" s="467"/>
      <c r="AM301" s="467"/>
      <c r="AN301" s="467"/>
      <c r="AO301" s="467"/>
      <c r="AP301" s="467"/>
      <c r="AQ301" s="467"/>
      <c r="AR301" s="467"/>
      <c r="AS301" s="467"/>
      <c r="AT301" s="467"/>
      <c r="AU301" s="467"/>
      <c r="AV301" s="467"/>
      <c r="AW301" s="467"/>
      <c r="AX301" s="467"/>
      <c r="AY301" s="467"/>
      <c r="AZ301" s="467"/>
      <c r="BA301" s="467"/>
      <c r="BB301" s="467"/>
      <c r="BC301" s="467"/>
      <c r="BD301" s="467"/>
      <c r="BE301" s="467"/>
      <c r="BF301" s="467"/>
      <c r="BG301" s="467"/>
      <c r="BH301" s="467"/>
      <c r="BI301" s="467"/>
      <c r="BJ301" s="467"/>
      <c r="BK301" s="467"/>
      <c r="BL301" s="467"/>
      <c r="BM301" s="467"/>
      <c r="BN301" s="467"/>
    </row>
    <row r="302" spans="1:66" s="474" customFormat="1" ht="12.75">
      <c r="A302" s="524"/>
      <c r="B302" s="176"/>
      <c r="C302" s="176"/>
      <c r="D302" s="176"/>
      <c r="E302" s="176"/>
      <c r="F302" s="176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467"/>
      <c r="R302" s="467"/>
      <c r="S302" s="467"/>
      <c r="T302" s="467"/>
      <c r="U302" s="467"/>
      <c r="V302" s="467"/>
      <c r="W302" s="467"/>
      <c r="X302" s="467"/>
      <c r="Y302" s="467"/>
      <c r="Z302" s="467"/>
      <c r="AA302" s="467"/>
      <c r="AB302" s="467"/>
      <c r="AC302" s="467"/>
      <c r="AD302" s="467"/>
      <c r="AE302" s="467"/>
      <c r="AF302" s="467"/>
      <c r="AG302" s="467"/>
      <c r="AH302" s="467"/>
      <c r="AI302" s="467"/>
      <c r="AJ302" s="467"/>
      <c r="AK302" s="467"/>
      <c r="AL302" s="467"/>
      <c r="AM302" s="467"/>
      <c r="AN302" s="467"/>
      <c r="AO302" s="467"/>
      <c r="AP302" s="467"/>
      <c r="AQ302" s="467"/>
      <c r="AR302" s="467"/>
      <c r="AS302" s="467"/>
      <c r="AT302" s="467"/>
      <c r="AU302" s="467"/>
      <c r="AV302" s="467"/>
      <c r="AW302" s="467"/>
      <c r="AX302" s="467"/>
      <c r="AY302" s="467"/>
      <c r="AZ302" s="467"/>
      <c r="BA302" s="467"/>
      <c r="BB302" s="467"/>
      <c r="BC302" s="467"/>
      <c r="BD302" s="467"/>
      <c r="BE302" s="467"/>
      <c r="BF302" s="467"/>
      <c r="BG302" s="467"/>
      <c r="BH302" s="467"/>
      <c r="BI302" s="467"/>
      <c r="BJ302" s="467"/>
      <c r="BK302" s="467"/>
      <c r="BL302" s="467"/>
      <c r="BM302" s="467"/>
      <c r="BN302" s="467"/>
    </row>
    <row r="303" spans="1:66" s="474" customFormat="1" ht="12.75">
      <c r="A303" s="524"/>
      <c r="B303" s="176"/>
      <c r="C303" s="176"/>
      <c r="D303" s="176"/>
      <c r="E303" s="176"/>
      <c r="F303" s="176"/>
      <c r="G303" s="176"/>
      <c r="H303" s="176"/>
      <c r="I303" s="176"/>
      <c r="J303" s="176"/>
      <c r="K303" s="176"/>
      <c r="L303" s="176"/>
      <c r="M303" s="176"/>
      <c r="N303" s="176"/>
      <c r="O303" s="176"/>
      <c r="P303" s="176"/>
      <c r="Q303" s="467"/>
      <c r="R303" s="467"/>
      <c r="S303" s="467"/>
      <c r="T303" s="467"/>
      <c r="U303" s="467"/>
      <c r="V303" s="467"/>
      <c r="W303" s="467"/>
      <c r="X303" s="467"/>
      <c r="Y303" s="467"/>
      <c r="Z303" s="467"/>
      <c r="AA303" s="467"/>
      <c r="AB303" s="467"/>
      <c r="AC303" s="467"/>
      <c r="AD303" s="467"/>
      <c r="AE303" s="467"/>
      <c r="AF303" s="467"/>
      <c r="AG303" s="467"/>
      <c r="AH303" s="467"/>
      <c r="AI303" s="467"/>
      <c r="AJ303" s="467"/>
      <c r="AK303" s="467"/>
      <c r="AL303" s="467"/>
      <c r="AM303" s="467"/>
      <c r="AN303" s="467"/>
      <c r="AO303" s="467"/>
      <c r="AP303" s="467"/>
      <c r="AQ303" s="467"/>
      <c r="AR303" s="467"/>
      <c r="AS303" s="467"/>
      <c r="AT303" s="467"/>
      <c r="AU303" s="467"/>
      <c r="AV303" s="467"/>
      <c r="AW303" s="467"/>
      <c r="AX303" s="467"/>
      <c r="AY303" s="467"/>
      <c r="AZ303" s="467"/>
      <c r="BA303" s="467"/>
      <c r="BB303" s="467"/>
      <c r="BC303" s="467"/>
      <c r="BD303" s="467"/>
      <c r="BE303" s="467"/>
      <c r="BF303" s="467"/>
      <c r="BG303" s="467"/>
      <c r="BH303" s="467"/>
      <c r="BI303" s="467"/>
      <c r="BJ303" s="467"/>
      <c r="BK303" s="467"/>
      <c r="BL303" s="467"/>
      <c r="BM303" s="467"/>
      <c r="BN303" s="467"/>
    </row>
    <row r="304" spans="1:66" s="474" customFormat="1" ht="12.75">
      <c r="A304" s="524"/>
      <c r="B304" s="176"/>
      <c r="C304" s="176"/>
      <c r="D304" s="176"/>
      <c r="E304" s="176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  <c r="P304" s="176"/>
      <c r="Q304" s="467"/>
      <c r="R304" s="467"/>
      <c r="S304" s="467"/>
      <c r="T304" s="467"/>
      <c r="U304" s="467"/>
      <c r="V304" s="467"/>
      <c r="W304" s="467"/>
      <c r="X304" s="467"/>
      <c r="Y304" s="467"/>
      <c r="Z304" s="467"/>
      <c r="AA304" s="467"/>
      <c r="AB304" s="467"/>
      <c r="AC304" s="467"/>
      <c r="AD304" s="467"/>
      <c r="AE304" s="467"/>
      <c r="AF304" s="467"/>
      <c r="AG304" s="467"/>
      <c r="AH304" s="467"/>
      <c r="AI304" s="467"/>
      <c r="AJ304" s="467"/>
      <c r="AK304" s="467"/>
      <c r="AL304" s="467"/>
      <c r="AM304" s="467"/>
      <c r="AN304" s="467"/>
      <c r="AO304" s="467"/>
      <c r="AP304" s="467"/>
      <c r="AQ304" s="467"/>
      <c r="AR304" s="467"/>
      <c r="AS304" s="467"/>
      <c r="AT304" s="467"/>
      <c r="AU304" s="467"/>
      <c r="AV304" s="467"/>
      <c r="AW304" s="467"/>
      <c r="AX304" s="467"/>
      <c r="AY304" s="467"/>
      <c r="AZ304" s="467"/>
      <c r="BA304" s="467"/>
      <c r="BB304" s="467"/>
      <c r="BC304" s="467"/>
      <c r="BD304" s="467"/>
      <c r="BE304" s="467"/>
      <c r="BF304" s="467"/>
      <c r="BG304" s="467"/>
      <c r="BH304" s="467"/>
      <c r="BI304" s="467"/>
      <c r="BJ304" s="467"/>
      <c r="BK304" s="467"/>
      <c r="BL304" s="467"/>
      <c r="BM304" s="467"/>
      <c r="BN304" s="467"/>
    </row>
    <row r="305" spans="1:66" s="474" customFormat="1" ht="12.75">
      <c r="A305" s="524"/>
      <c r="B305" s="176"/>
      <c r="C305" s="176"/>
      <c r="D305" s="176"/>
      <c r="E305" s="176"/>
      <c r="F305" s="176"/>
      <c r="G305" s="176"/>
      <c r="H305" s="176"/>
      <c r="I305" s="176"/>
      <c r="J305" s="176"/>
      <c r="K305" s="176"/>
      <c r="L305" s="176"/>
      <c r="M305" s="176"/>
      <c r="N305" s="176"/>
      <c r="O305" s="176"/>
      <c r="P305" s="176"/>
      <c r="Q305" s="467"/>
      <c r="R305" s="467"/>
      <c r="S305" s="467"/>
      <c r="T305" s="467"/>
      <c r="U305" s="467"/>
      <c r="V305" s="467"/>
      <c r="W305" s="467"/>
      <c r="X305" s="467"/>
      <c r="Y305" s="467"/>
      <c r="Z305" s="467"/>
      <c r="AA305" s="467"/>
      <c r="AB305" s="467"/>
      <c r="AC305" s="467"/>
      <c r="AD305" s="467"/>
      <c r="AE305" s="467"/>
      <c r="AF305" s="467"/>
      <c r="AG305" s="467"/>
      <c r="AH305" s="467"/>
      <c r="AI305" s="467"/>
      <c r="AJ305" s="467"/>
      <c r="AK305" s="467"/>
      <c r="AL305" s="467"/>
      <c r="AM305" s="467"/>
      <c r="AN305" s="467"/>
      <c r="AO305" s="467"/>
      <c r="AP305" s="467"/>
      <c r="AQ305" s="467"/>
      <c r="AR305" s="467"/>
      <c r="AS305" s="467"/>
      <c r="AT305" s="467"/>
      <c r="AU305" s="467"/>
      <c r="AV305" s="467"/>
      <c r="AW305" s="467"/>
      <c r="AX305" s="467"/>
      <c r="AY305" s="467"/>
      <c r="AZ305" s="467"/>
      <c r="BA305" s="467"/>
      <c r="BB305" s="467"/>
      <c r="BC305" s="467"/>
      <c r="BD305" s="467"/>
      <c r="BE305" s="467"/>
      <c r="BF305" s="467"/>
      <c r="BG305" s="467"/>
      <c r="BH305" s="467"/>
      <c r="BI305" s="467"/>
      <c r="BJ305" s="467"/>
      <c r="BK305" s="467"/>
      <c r="BL305" s="467"/>
      <c r="BM305" s="467"/>
      <c r="BN305" s="467"/>
    </row>
    <row r="306" spans="1:66" s="474" customFormat="1" ht="12.75">
      <c r="A306" s="524"/>
      <c r="B306" s="176"/>
      <c r="C306" s="176"/>
      <c r="D306" s="176"/>
      <c r="E306" s="176"/>
      <c r="F306" s="176"/>
      <c r="G306" s="176"/>
      <c r="H306" s="176"/>
      <c r="I306" s="176"/>
      <c r="J306" s="176"/>
      <c r="K306" s="176"/>
      <c r="L306" s="176"/>
      <c r="M306" s="176"/>
      <c r="N306" s="176"/>
      <c r="O306" s="176"/>
      <c r="P306" s="176"/>
      <c r="Q306" s="467"/>
      <c r="R306" s="467"/>
      <c r="S306" s="467"/>
      <c r="T306" s="467"/>
      <c r="U306" s="467"/>
      <c r="V306" s="467"/>
      <c r="W306" s="467"/>
      <c r="X306" s="467"/>
      <c r="Y306" s="467"/>
      <c r="Z306" s="467"/>
      <c r="AA306" s="467"/>
      <c r="AB306" s="467"/>
      <c r="AC306" s="467"/>
      <c r="AD306" s="467"/>
      <c r="AE306" s="467"/>
      <c r="AF306" s="467"/>
      <c r="AG306" s="467"/>
      <c r="AH306" s="467"/>
      <c r="AI306" s="467"/>
      <c r="AJ306" s="467"/>
      <c r="AK306" s="467"/>
      <c r="AL306" s="467"/>
      <c r="AM306" s="467"/>
      <c r="AN306" s="467"/>
      <c r="AO306" s="467"/>
      <c r="AP306" s="467"/>
      <c r="AQ306" s="467"/>
      <c r="AR306" s="467"/>
      <c r="AS306" s="467"/>
      <c r="AT306" s="467"/>
      <c r="AU306" s="467"/>
      <c r="AV306" s="467"/>
      <c r="AW306" s="467"/>
      <c r="AX306" s="467"/>
      <c r="AY306" s="467"/>
      <c r="AZ306" s="467"/>
      <c r="BA306" s="467"/>
      <c r="BB306" s="467"/>
      <c r="BC306" s="467"/>
      <c r="BD306" s="467"/>
      <c r="BE306" s="467"/>
      <c r="BF306" s="467"/>
      <c r="BG306" s="467"/>
      <c r="BH306" s="467"/>
      <c r="BI306" s="467"/>
      <c r="BJ306" s="467"/>
      <c r="BK306" s="467"/>
      <c r="BL306" s="467"/>
      <c r="BM306" s="467"/>
      <c r="BN306" s="467"/>
    </row>
    <row r="307" spans="1:66" s="474" customFormat="1" ht="12.75">
      <c r="A307" s="524"/>
      <c r="B307" s="176"/>
      <c r="C307" s="176"/>
      <c r="D307" s="176"/>
      <c r="E307" s="176"/>
      <c r="F307" s="176"/>
      <c r="G307" s="176"/>
      <c r="H307" s="176"/>
      <c r="I307" s="176"/>
      <c r="J307" s="176"/>
      <c r="K307" s="176"/>
      <c r="L307" s="176"/>
      <c r="M307" s="176"/>
      <c r="N307" s="176"/>
      <c r="O307" s="176"/>
      <c r="P307" s="176"/>
      <c r="Q307" s="467"/>
      <c r="R307" s="467"/>
      <c r="S307" s="467"/>
      <c r="T307" s="467"/>
      <c r="U307" s="467"/>
      <c r="V307" s="467"/>
      <c r="W307" s="467"/>
      <c r="X307" s="467"/>
      <c r="Y307" s="467"/>
      <c r="Z307" s="467"/>
      <c r="AA307" s="467"/>
      <c r="AB307" s="467"/>
      <c r="AC307" s="467"/>
      <c r="AD307" s="467"/>
      <c r="AE307" s="467"/>
      <c r="AF307" s="467"/>
      <c r="AG307" s="467"/>
      <c r="AH307" s="467"/>
      <c r="AI307" s="467"/>
      <c r="AJ307" s="467"/>
      <c r="AK307" s="467"/>
      <c r="AL307" s="467"/>
      <c r="AM307" s="467"/>
      <c r="AN307" s="467"/>
      <c r="AO307" s="467"/>
      <c r="AP307" s="467"/>
      <c r="AQ307" s="467"/>
      <c r="AR307" s="467"/>
      <c r="AS307" s="467"/>
      <c r="AT307" s="467"/>
      <c r="AU307" s="467"/>
      <c r="AV307" s="467"/>
      <c r="AW307" s="467"/>
      <c r="AX307" s="467"/>
      <c r="AY307" s="467"/>
      <c r="AZ307" s="467"/>
      <c r="BA307" s="467"/>
      <c r="BB307" s="467"/>
      <c r="BC307" s="467"/>
      <c r="BD307" s="467"/>
      <c r="BE307" s="467"/>
      <c r="BF307" s="467"/>
      <c r="BG307" s="467"/>
      <c r="BH307" s="467"/>
      <c r="BI307" s="467"/>
      <c r="BJ307" s="467"/>
      <c r="BK307" s="467"/>
      <c r="BL307" s="467"/>
      <c r="BM307" s="467"/>
      <c r="BN307" s="467"/>
    </row>
    <row r="308" spans="1:66" s="474" customFormat="1" ht="12.75">
      <c r="A308" s="524"/>
      <c r="B308" s="176"/>
      <c r="C308" s="176"/>
      <c r="D308" s="176"/>
      <c r="E308" s="176"/>
      <c r="F308" s="176"/>
      <c r="G308" s="176"/>
      <c r="H308" s="176"/>
      <c r="I308" s="176"/>
      <c r="J308" s="176"/>
      <c r="K308" s="176"/>
      <c r="L308" s="176"/>
      <c r="M308" s="176"/>
      <c r="N308" s="176"/>
      <c r="O308" s="176"/>
      <c r="P308" s="176"/>
      <c r="Q308" s="467"/>
      <c r="R308" s="467"/>
      <c r="S308" s="467"/>
      <c r="T308" s="467"/>
      <c r="U308" s="467"/>
      <c r="V308" s="467"/>
      <c r="W308" s="467"/>
      <c r="X308" s="467"/>
      <c r="Y308" s="467"/>
      <c r="Z308" s="467"/>
      <c r="AA308" s="467"/>
      <c r="AB308" s="467"/>
      <c r="AC308" s="467"/>
      <c r="AD308" s="467"/>
      <c r="AE308" s="467"/>
      <c r="AF308" s="467"/>
      <c r="AG308" s="467"/>
      <c r="AH308" s="467"/>
      <c r="AI308" s="467"/>
      <c r="AJ308" s="467"/>
      <c r="AK308" s="467"/>
      <c r="AL308" s="467"/>
      <c r="AM308" s="467"/>
      <c r="AN308" s="467"/>
      <c r="AO308" s="467"/>
      <c r="AP308" s="467"/>
      <c r="AQ308" s="467"/>
      <c r="AR308" s="467"/>
      <c r="AS308" s="467"/>
      <c r="AT308" s="467"/>
      <c r="AU308" s="467"/>
      <c r="AV308" s="467"/>
      <c r="AW308" s="467"/>
      <c r="AX308" s="467"/>
      <c r="AY308" s="467"/>
      <c r="AZ308" s="467"/>
      <c r="BA308" s="467"/>
      <c r="BB308" s="467"/>
      <c r="BC308" s="467"/>
      <c r="BD308" s="467"/>
      <c r="BE308" s="467"/>
      <c r="BF308" s="467"/>
      <c r="BG308" s="467"/>
      <c r="BH308" s="467"/>
      <c r="BI308" s="467"/>
      <c r="BJ308" s="467"/>
      <c r="BK308" s="467"/>
      <c r="BL308" s="467"/>
      <c r="BM308" s="467"/>
      <c r="BN308" s="467"/>
    </row>
    <row r="309" spans="1:66" s="474" customFormat="1" ht="12.75">
      <c r="A309" s="524"/>
      <c r="B309" s="176"/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6"/>
      <c r="P309" s="176"/>
      <c r="Q309" s="467"/>
      <c r="R309" s="467"/>
      <c r="S309" s="467"/>
      <c r="T309" s="467"/>
      <c r="U309" s="467"/>
      <c r="V309" s="467"/>
      <c r="W309" s="467"/>
      <c r="X309" s="467"/>
      <c r="Y309" s="467"/>
      <c r="Z309" s="467"/>
      <c r="AA309" s="467"/>
      <c r="AB309" s="467"/>
      <c r="AC309" s="467"/>
      <c r="AD309" s="467"/>
      <c r="AE309" s="467"/>
      <c r="AF309" s="467"/>
      <c r="AG309" s="467"/>
      <c r="AH309" s="467"/>
      <c r="AI309" s="467"/>
      <c r="AJ309" s="467"/>
      <c r="AK309" s="467"/>
      <c r="AL309" s="467"/>
      <c r="AM309" s="467"/>
      <c r="AN309" s="467"/>
      <c r="AO309" s="467"/>
      <c r="AP309" s="467"/>
      <c r="AQ309" s="467"/>
      <c r="AR309" s="467"/>
      <c r="AS309" s="467"/>
      <c r="AT309" s="467"/>
      <c r="AU309" s="467"/>
      <c r="AV309" s="467"/>
      <c r="AW309" s="467"/>
      <c r="AX309" s="467"/>
      <c r="AY309" s="467"/>
      <c r="AZ309" s="467"/>
      <c r="BA309" s="467"/>
      <c r="BB309" s="467"/>
      <c r="BC309" s="467"/>
      <c r="BD309" s="467"/>
      <c r="BE309" s="467"/>
      <c r="BF309" s="467"/>
      <c r="BG309" s="467"/>
      <c r="BH309" s="467"/>
      <c r="BI309" s="467"/>
      <c r="BJ309" s="467"/>
      <c r="BK309" s="467"/>
      <c r="BL309" s="467"/>
      <c r="BM309" s="467"/>
      <c r="BN309" s="467"/>
    </row>
    <row r="310" spans="1:66" s="474" customFormat="1" ht="12.75">
      <c r="A310" s="524"/>
      <c r="B310" s="176"/>
      <c r="C310" s="176"/>
      <c r="D310" s="176"/>
      <c r="E310" s="176"/>
      <c r="F310" s="176"/>
      <c r="G310" s="176"/>
      <c r="H310" s="176"/>
      <c r="I310" s="176"/>
      <c r="J310" s="176"/>
      <c r="K310" s="176"/>
      <c r="L310" s="176"/>
      <c r="M310" s="176"/>
      <c r="N310" s="176"/>
      <c r="O310" s="176"/>
      <c r="P310" s="176"/>
      <c r="Q310" s="467"/>
      <c r="R310" s="467"/>
      <c r="S310" s="467"/>
      <c r="T310" s="467"/>
      <c r="U310" s="467"/>
      <c r="V310" s="467"/>
      <c r="W310" s="467"/>
      <c r="X310" s="467"/>
      <c r="Y310" s="467"/>
      <c r="Z310" s="467"/>
      <c r="AA310" s="467"/>
      <c r="AB310" s="467"/>
      <c r="AC310" s="467"/>
      <c r="AD310" s="467"/>
      <c r="AE310" s="467"/>
      <c r="AF310" s="467"/>
      <c r="AG310" s="467"/>
      <c r="AH310" s="467"/>
      <c r="AI310" s="467"/>
      <c r="AJ310" s="467"/>
      <c r="AK310" s="467"/>
      <c r="AL310" s="467"/>
      <c r="AM310" s="467"/>
      <c r="AN310" s="467"/>
      <c r="AO310" s="467"/>
      <c r="AP310" s="467"/>
      <c r="AQ310" s="467"/>
      <c r="AR310" s="467"/>
      <c r="AS310" s="467"/>
      <c r="AT310" s="467"/>
      <c r="AU310" s="467"/>
      <c r="AV310" s="467"/>
      <c r="AW310" s="467"/>
      <c r="AX310" s="467"/>
      <c r="AY310" s="467"/>
      <c r="AZ310" s="467"/>
      <c r="BA310" s="467"/>
      <c r="BB310" s="467"/>
      <c r="BC310" s="467"/>
      <c r="BD310" s="467"/>
      <c r="BE310" s="467"/>
      <c r="BF310" s="467"/>
      <c r="BG310" s="467"/>
      <c r="BH310" s="467"/>
      <c r="BI310" s="467"/>
      <c r="BJ310" s="467"/>
      <c r="BK310" s="467"/>
      <c r="BL310" s="467"/>
      <c r="BM310" s="467"/>
      <c r="BN310" s="467"/>
    </row>
    <row r="311" spans="1:66" s="474" customFormat="1" ht="12.75">
      <c r="A311" s="524"/>
      <c r="B311" s="176"/>
      <c r="C311" s="176"/>
      <c r="D311" s="176"/>
      <c r="E311" s="176"/>
      <c r="F311" s="176"/>
      <c r="G311" s="176"/>
      <c r="H311" s="176"/>
      <c r="I311" s="176"/>
      <c r="J311" s="176"/>
      <c r="K311" s="176"/>
      <c r="L311" s="176"/>
      <c r="M311" s="176"/>
      <c r="N311" s="176"/>
      <c r="O311" s="176"/>
      <c r="P311" s="176"/>
      <c r="Q311" s="467"/>
      <c r="R311" s="467"/>
      <c r="S311" s="467"/>
      <c r="T311" s="467"/>
      <c r="U311" s="467"/>
      <c r="V311" s="467"/>
      <c r="W311" s="467"/>
      <c r="X311" s="467"/>
      <c r="Y311" s="467"/>
      <c r="Z311" s="467"/>
      <c r="AA311" s="467"/>
      <c r="AB311" s="467"/>
      <c r="AC311" s="467"/>
      <c r="AD311" s="467"/>
      <c r="AE311" s="467"/>
      <c r="AF311" s="467"/>
      <c r="AG311" s="467"/>
      <c r="AH311" s="467"/>
      <c r="AI311" s="467"/>
      <c r="AJ311" s="467"/>
      <c r="AK311" s="467"/>
      <c r="AL311" s="467"/>
      <c r="AM311" s="467"/>
      <c r="AN311" s="467"/>
      <c r="AO311" s="467"/>
      <c r="AP311" s="467"/>
      <c r="AQ311" s="467"/>
      <c r="AR311" s="467"/>
      <c r="AS311" s="467"/>
      <c r="AT311" s="467"/>
      <c r="AU311" s="467"/>
      <c r="AV311" s="467"/>
      <c r="AW311" s="467"/>
      <c r="AX311" s="467"/>
      <c r="AY311" s="467"/>
      <c r="AZ311" s="467"/>
      <c r="BA311" s="467"/>
      <c r="BB311" s="467"/>
      <c r="BC311" s="467"/>
      <c r="BD311" s="467"/>
      <c r="BE311" s="467"/>
      <c r="BF311" s="467"/>
      <c r="BG311" s="467"/>
      <c r="BH311" s="467"/>
      <c r="BI311" s="467"/>
      <c r="BJ311" s="467"/>
      <c r="BK311" s="467"/>
      <c r="BL311" s="467"/>
      <c r="BM311" s="467"/>
      <c r="BN311" s="467"/>
    </row>
    <row r="312" spans="1:66" s="474" customFormat="1" ht="12.75">
      <c r="A312" s="524"/>
      <c r="B312" s="176"/>
      <c r="C312" s="176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467"/>
      <c r="R312" s="467"/>
      <c r="S312" s="467"/>
      <c r="T312" s="467"/>
      <c r="U312" s="467"/>
      <c r="V312" s="467"/>
      <c r="W312" s="467"/>
      <c r="X312" s="467"/>
      <c r="Y312" s="467"/>
      <c r="Z312" s="467"/>
      <c r="AA312" s="467"/>
      <c r="AB312" s="467"/>
      <c r="AC312" s="467"/>
      <c r="AD312" s="467"/>
      <c r="AE312" s="467"/>
      <c r="AF312" s="467"/>
      <c r="AG312" s="467"/>
      <c r="AH312" s="467"/>
      <c r="AI312" s="467"/>
      <c r="AJ312" s="467"/>
      <c r="AK312" s="467"/>
      <c r="AL312" s="467"/>
      <c r="AM312" s="467"/>
      <c r="AN312" s="467"/>
      <c r="AO312" s="467"/>
      <c r="AP312" s="467"/>
      <c r="AQ312" s="467"/>
      <c r="AR312" s="467"/>
      <c r="AS312" s="467"/>
      <c r="AT312" s="467"/>
      <c r="AU312" s="467"/>
      <c r="AV312" s="467"/>
      <c r="AW312" s="467"/>
      <c r="AX312" s="467"/>
      <c r="AY312" s="467"/>
      <c r="AZ312" s="467"/>
      <c r="BA312" s="467"/>
      <c r="BB312" s="467"/>
      <c r="BC312" s="467"/>
      <c r="BD312" s="467"/>
      <c r="BE312" s="467"/>
      <c r="BF312" s="467"/>
      <c r="BG312" s="467"/>
      <c r="BH312" s="467"/>
      <c r="BI312" s="467"/>
      <c r="BJ312" s="467"/>
      <c r="BK312" s="467"/>
      <c r="BL312" s="467"/>
      <c r="BM312" s="467"/>
      <c r="BN312" s="467"/>
    </row>
    <row r="313" spans="1:66" s="474" customFormat="1" ht="12.75">
      <c r="A313" s="524"/>
      <c r="B313" s="176"/>
      <c r="C313" s="176"/>
      <c r="D313" s="176"/>
      <c r="E313" s="176"/>
      <c r="F313" s="176"/>
      <c r="G313" s="176"/>
      <c r="H313" s="176"/>
      <c r="I313" s="176"/>
      <c r="J313" s="176"/>
      <c r="K313" s="176"/>
      <c r="L313" s="176"/>
      <c r="M313" s="176"/>
      <c r="N313" s="176"/>
      <c r="O313" s="176"/>
      <c r="P313" s="176"/>
      <c r="Q313" s="467"/>
      <c r="R313" s="467"/>
      <c r="S313" s="467"/>
      <c r="T313" s="467"/>
      <c r="U313" s="467"/>
      <c r="V313" s="467"/>
      <c r="W313" s="467"/>
      <c r="X313" s="467"/>
      <c r="Y313" s="467"/>
      <c r="Z313" s="467"/>
      <c r="AA313" s="467"/>
      <c r="AB313" s="467"/>
      <c r="AC313" s="467"/>
      <c r="AD313" s="467"/>
      <c r="AE313" s="467"/>
      <c r="AF313" s="467"/>
      <c r="AG313" s="467"/>
      <c r="AH313" s="467"/>
      <c r="AI313" s="467"/>
      <c r="AJ313" s="467"/>
      <c r="AK313" s="467"/>
      <c r="AL313" s="467"/>
      <c r="AM313" s="467"/>
      <c r="AN313" s="467"/>
      <c r="AO313" s="467"/>
      <c r="AP313" s="467"/>
      <c r="AQ313" s="467"/>
      <c r="AR313" s="467"/>
      <c r="AS313" s="467"/>
      <c r="AT313" s="467"/>
      <c r="AU313" s="467"/>
      <c r="AV313" s="467"/>
      <c r="AW313" s="467"/>
      <c r="AX313" s="467"/>
      <c r="AY313" s="467"/>
      <c r="AZ313" s="467"/>
      <c r="BA313" s="467"/>
      <c r="BB313" s="467"/>
      <c r="BC313" s="467"/>
      <c r="BD313" s="467"/>
      <c r="BE313" s="467"/>
      <c r="BF313" s="467"/>
      <c r="BG313" s="467"/>
      <c r="BH313" s="467"/>
      <c r="BI313" s="467"/>
      <c r="BJ313" s="467"/>
      <c r="BK313" s="467"/>
      <c r="BL313" s="467"/>
      <c r="BM313" s="467"/>
      <c r="BN313" s="467"/>
    </row>
    <row r="314" spans="1:66" s="474" customFormat="1" ht="12.75">
      <c r="A314" s="524"/>
      <c r="B314" s="176"/>
      <c r="C314" s="176"/>
      <c r="D314" s="176"/>
      <c r="E314" s="176"/>
      <c r="F314" s="176"/>
      <c r="G314" s="176"/>
      <c r="H314" s="176"/>
      <c r="I314" s="176"/>
      <c r="J314" s="176"/>
      <c r="K314" s="176"/>
      <c r="L314" s="176"/>
      <c r="M314" s="176"/>
      <c r="N314" s="176"/>
      <c r="O314" s="176"/>
      <c r="P314" s="176"/>
      <c r="Q314" s="467"/>
      <c r="R314" s="467"/>
      <c r="S314" s="467"/>
      <c r="T314" s="467"/>
      <c r="U314" s="467"/>
      <c r="V314" s="467"/>
      <c r="W314" s="467"/>
      <c r="X314" s="467"/>
      <c r="Y314" s="467"/>
      <c r="Z314" s="467"/>
      <c r="AA314" s="467"/>
      <c r="AB314" s="467"/>
      <c r="AC314" s="467"/>
      <c r="AD314" s="467"/>
      <c r="AE314" s="467"/>
      <c r="AF314" s="467"/>
      <c r="AG314" s="467"/>
      <c r="AH314" s="467"/>
      <c r="AI314" s="467"/>
      <c r="AJ314" s="467"/>
      <c r="AK314" s="467"/>
      <c r="AL314" s="467"/>
      <c r="AM314" s="467"/>
      <c r="AN314" s="467"/>
      <c r="AO314" s="467"/>
      <c r="AP314" s="467"/>
      <c r="AQ314" s="467"/>
      <c r="AR314" s="467"/>
      <c r="AS314" s="467"/>
      <c r="AT314" s="467"/>
      <c r="AU314" s="467"/>
      <c r="AV314" s="467"/>
      <c r="AW314" s="467"/>
      <c r="AX314" s="467"/>
      <c r="AY314" s="467"/>
      <c r="AZ314" s="467"/>
      <c r="BA314" s="467"/>
      <c r="BB314" s="467"/>
      <c r="BC314" s="467"/>
      <c r="BD314" s="467"/>
      <c r="BE314" s="467"/>
      <c r="BF314" s="467"/>
      <c r="BG314" s="467"/>
      <c r="BH314" s="467"/>
      <c r="BI314" s="467"/>
      <c r="BJ314" s="467"/>
      <c r="BK314" s="467"/>
      <c r="BL314" s="467"/>
      <c r="BM314" s="467"/>
      <c r="BN314" s="467"/>
    </row>
    <row r="315" spans="1:66" s="474" customFormat="1" ht="12.75">
      <c r="A315" s="524"/>
      <c r="B315" s="176"/>
      <c r="C315" s="176"/>
      <c r="D315" s="176"/>
      <c r="E315" s="176"/>
      <c r="F315" s="176"/>
      <c r="G315" s="176"/>
      <c r="H315" s="176"/>
      <c r="I315" s="176"/>
      <c r="J315" s="176"/>
      <c r="K315" s="176"/>
      <c r="L315" s="176"/>
      <c r="M315" s="176"/>
      <c r="N315" s="176"/>
      <c r="O315" s="176"/>
      <c r="P315" s="176"/>
      <c r="Q315" s="467"/>
      <c r="R315" s="467"/>
      <c r="S315" s="467"/>
      <c r="T315" s="467"/>
      <c r="U315" s="467"/>
      <c r="V315" s="467"/>
      <c r="W315" s="467"/>
      <c r="X315" s="467"/>
      <c r="Y315" s="467"/>
      <c r="Z315" s="467"/>
      <c r="AA315" s="467"/>
      <c r="AB315" s="467"/>
      <c r="AC315" s="467"/>
      <c r="AD315" s="467"/>
      <c r="AE315" s="467"/>
      <c r="AF315" s="467"/>
      <c r="AG315" s="467"/>
      <c r="AH315" s="467"/>
      <c r="AI315" s="467"/>
      <c r="AJ315" s="467"/>
      <c r="AK315" s="467"/>
      <c r="AL315" s="467"/>
      <c r="AM315" s="467"/>
      <c r="AN315" s="467"/>
      <c r="AO315" s="467"/>
      <c r="AP315" s="467"/>
      <c r="AQ315" s="467"/>
      <c r="AR315" s="467"/>
      <c r="AS315" s="467"/>
      <c r="AT315" s="467"/>
      <c r="AU315" s="467"/>
      <c r="AV315" s="467"/>
      <c r="AW315" s="467"/>
      <c r="AX315" s="467"/>
      <c r="AY315" s="467"/>
      <c r="AZ315" s="467"/>
      <c r="BA315" s="467"/>
      <c r="BB315" s="467"/>
      <c r="BC315" s="467"/>
      <c r="BD315" s="467"/>
      <c r="BE315" s="467"/>
      <c r="BF315" s="467"/>
      <c r="BG315" s="467"/>
      <c r="BH315" s="467"/>
      <c r="BI315" s="467"/>
      <c r="BJ315" s="467"/>
      <c r="BK315" s="467"/>
      <c r="BL315" s="467"/>
      <c r="BM315" s="467"/>
      <c r="BN315" s="467"/>
    </row>
    <row r="316" spans="1:66" s="474" customFormat="1" ht="12.75">
      <c r="A316" s="524"/>
      <c r="B316" s="176"/>
      <c r="C316" s="176"/>
      <c r="D316" s="176"/>
      <c r="E316" s="176"/>
      <c r="F316" s="176"/>
      <c r="G316" s="176"/>
      <c r="H316" s="176"/>
      <c r="I316" s="176"/>
      <c r="J316" s="176"/>
      <c r="K316" s="176"/>
      <c r="L316" s="176"/>
      <c r="M316" s="176"/>
      <c r="N316" s="176"/>
      <c r="O316" s="176"/>
      <c r="P316" s="176"/>
      <c r="Q316" s="467"/>
      <c r="R316" s="467"/>
      <c r="S316" s="467"/>
      <c r="T316" s="467"/>
      <c r="U316" s="467"/>
      <c r="V316" s="467"/>
      <c r="W316" s="467"/>
      <c r="X316" s="467"/>
      <c r="Y316" s="467"/>
      <c r="Z316" s="467"/>
      <c r="AA316" s="467"/>
      <c r="AB316" s="467"/>
      <c r="AC316" s="467"/>
      <c r="AD316" s="467"/>
      <c r="AE316" s="467"/>
      <c r="AF316" s="467"/>
      <c r="AG316" s="467"/>
      <c r="AH316" s="467"/>
      <c r="AI316" s="467"/>
      <c r="AJ316" s="467"/>
      <c r="AK316" s="467"/>
      <c r="AL316" s="467"/>
      <c r="AM316" s="467"/>
      <c r="AN316" s="467"/>
      <c r="AO316" s="467"/>
      <c r="AP316" s="467"/>
      <c r="AQ316" s="467"/>
      <c r="AR316" s="467"/>
      <c r="AS316" s="467"/>
      <c r="AT316" s="467"/>
      <c r="AU316" s="467"/>
      <c r="AV316" s="467"/>
      <c r="AW316" s="467"/>
      <c r="AX316" s="467"/>
      <c r="AY316" s="467"/>
      <c r="AZ316" s="467"/>
      <c r="BA316" s="467"/>
      <c r="BB316" s="467"/>
      <c r="BC316" s="467"/>
      <c r="BD316" s="467"/>
      <c r="BE316" s="467"/>
      <c r="BF316" s="467"/>
      <c r="BG316" s="467"/>
      <c r="BH316" s="467"/>
      <c r="BI316" s="467"/>
      <c r="BJ316" s="467"/>
      <c r="BK316" s="467"/>
      <c r="BL316" s="467"/>
      <c r="BM316" s="467"/>
      <c r="BN316" s="467"/>
    </row>
    <row r="317" spans="1:66" s="474" customFormat="1" ht="12.75">
      <c r="A317" s="524"/>
      <c r="B317" s="176"/>
      <c r="C317" s="176"/>
      <c r="D317" s="176"/>
      <c r="E317" s="176"/>
      <c r="F317" s="176"/>
      <c r="G317" s="176"/>
      <c r="H317" s="176"/>
      <c r="I317" s="176"/>
      <c r="J317" s="176"/>
      <c r="K317" s="176"/>
      <c r="L317" s="176"/>
      <c r="M317" s="176"/>
      <c r="N317" s="176"/>
      <c r="O317" s="176"/>
      <c r="P317" s="176"/>
      <c r="Q317" s="467"/>
      <c r="R317" s="467"/>
      <c r="S317" s="467"/>
      <c r="T317" s="467"/>
      <c r="U317" s="467"/>
      <c r="V317" s="467"/>
      <c r="W317" s="467"/>
      <c r="X317" s="467"/>
      <c r="Y317" s="467"/>
      <c r="Z317" s="467"/>
      <c r="AA317" s="467"/>
      <c r="AB317" s="467"/>
      <c r="AC317" s="467"/>
      <c r="AD317" s="467"/>
      <c r="AE317" s="467"/>
      <c r="AF317" s="467"/>
      <c r="AG317" s="467"/>
      <c r="AH317" s="467"/>
      <c r="AI317" s="467"/>
      <c r="AJ317" s="467"/>
      <c r="AK317" s="467"/>
      <c r="AL317" s="467"/>
      <c r="AM317" s="467"/>
      <c r="AN317" s="467"/>
      <c r="AO317" s="467"/>
      <c r="AP317" s="467"/>
      <c r="AQ317" s="467"/>
      <c r="AR317" s="467"/>
      <c r="AS317" s="467"/>
      <c r="AT317" s="467"/>
      <c r="AU317" s="467"/>
      <c r="AV317" s="467"/>
      <c r="AW317" s="467"/>
      <c r="AX317" s="467"/>
      <c r="AY317" s="467"/>
      <c r="AZ317" s="467"/>
      <c r="BA317" s="467"/>
      <c r="BB317" s="467"/>
      <c r="BC317" s="467"/>
      <c r="BD317" s="467"/>
      <c r="BE317" s="467"/>
      <c r="BF317" s="467"/>
      <c r="BG317" s="467"/>
      <c r="BH317" s="467"/>
      <c r="BI317" s="467"/>
      <c r="BJ317" s="467"/>
      <c r="BK317" s="467"/>
      <c r="BL317" s="467"/>
      <c r="BM317" s="467"/>
      <c r="BN317" s="467"/>
    </row>
    <row r="318" spans="1:66" s="474" customFormat="1" ht="12.75">
      <c r="A318" s="524"/>
      <c r="B318" s="176"/>
      <c r="C318" s="176"/>
      <c r="D318" s="176"/>
      <c r="E318" s="176"/>
      <c r="F318" s="176"/>
      <c r="G318" s="176"/>
      <c r="H318" s="176"/>
      <c r="I318" s="176"/>
      <c r="J318" s="176"/>
      <c r="K318" s="176"/>
      <c r="L318" s="176"/>
      <c r="M318" s="176"/>
      <c r="N318" s="176"/>
      <c r="O318" s="176"/>
      <c r="P318" s="176"/>
      <c r="Q318" s="467"/>
      <c r="R318" s="467"/>
      <c r="S318" s="467"/>
      <c r="T318" s="467"/>
      <c r="U318" s="467"/>
      <c r="V318" s="467"/>
      <c r="W318" s="467"/>
      <c r="X318" s="467"/>
      <c r="Y318" s="467"/>
      <c r="Z318" s="467"/>
      <c r="AA318" s="467"/>
      <c r="AB318" s="467"/>
      <c r="AC318" s="467"/>
      <c r="AD318" s="467"/>
      <c r="AE318" s="467"/>
      <c r="AF318" s="467"/>
      <c r="AG318" s="467"/>
      <c r="AH318" s="467"/>
      <c r="AI318" s="467"/>
      <c r="AJ318" s="467"/>
      <c r="AK318" s="467"/>
      <c r="AL318" s="467"/>
      <c r="AM318" s="467"/>
      <c r="AN318" s="467"/>
      <c r="AO318" s="467"/>
      <c r="AP318" s="467"/>
      <c r="AQ318" s="467"/>
      <c r="AR318" s="467"/>
      <c r="AS318" s="467"/>
      <c r="AT318" s="467"/>
      <c r="AU318" s="467"/>
      <c r="AV318" s="467"/>
      <c r="AW318" s="467"/>
      <c r="AX318" s="467"/>
      <c r="AY318" s="467"/>
      <c r="AZ318" s="467"/>
      <c r="BA318" s="467"/>
      <c r="BB318" s="467"/>
      <c r="BC318" s="467"/>
      <c r="BD318" s="467"/>
      <c r="BE318" s="467"/>
      <c r="BF318" s="467"/>
      <c r="BG318" s="467"/>
      <c r="BH318" s="467"/>
      <c r="BI318" s="467"/>
      <c r="BJ318" s="467"/>
      <c r="BK318" s="467"/>
      <c r="BL318" s="467"/>
      <c r="BM318" s="467"/>
      <c r="BN318" s="467"/>
    </row>
    <row r="319" spans="1:66" s="474" customFormat="1" ht="12.75">
      <c r="A319" s="524"/>
      <c r="B319" s="176"/>
      <c r="C319" s="176"/>
      <c r="D319" s="176"/>
      <c r="E319" s="176"/>
      <c r="F319" s="176"/>
      <c r="G319" s="176"/>
      <c r="H319" s="176"/>
      <c r="I319" s="176"/>
      <c r="J319" s="176"/>
      <c r="K319" s="176"/>
      <c r="L319" s="176"/>
      <c r="M319" s="176"/>
      <c r="N319" s="176"/>
      <c r="O319" s="176"/>
      <c r="P319" s="176"/>
      <c r="Q319" s="467"/>
      <c r="R319" s="467"/>
      <c r="S319" s="467"/>
      <c r="T319" s="467"/>
      <c r="U319" s="467"/>
      <c r="V319" s="467"/>
      <c r="W319" s="467"/>
      <c r="X319" s="467"/>
      <c r="Y319" s="467"/>
      <c r="Z319" s="467"/>
      <c r="AA319" s="467"/>
      <c r="AB319" s="467"/>
      <c r="AC319" s="467"/>
      <c r="AD319" s="467"/>
      <c r="AE319" s="467"/>
      <c r="AF319" s="467"/>
      <c r="AG319" s="467"/>
      <c r="AH319" s="467"/>
      <c r="AI319" s="467"/>
      <c r="AJ319" s="467"/>
      <c r="AK319" s="467"/>
      <c r="AL319" s="467"/>
      <c r="AM319" s="467"/>
      <c r="AN319" s="467"/>
      <c r="AO319" s="467"/>
      <c r="AP319" s="467"/>
      <c r="AQ319" s="467"/>
      <c r="AR319" s="467"/>
      <c r="AS319" s="467"/>
      <c r="AT319" s="467"/>
      <c r="AU319" s="467"/>
      <c r="AV319" s="467"/>
      <c r="AW319" s="467"/>
      <c r="AX319" s="467"/>
      <c r="AY319" s="467"/>
      <c r="AZ319" s="467"/>
      <c r="BA319" s="467"/>
      <c r="BB319" s="467"/>
      <c r="BC319" s="467"/>
      <c r="BD319" s="467"/>
      <c r="BE319" s="467"/>
      <c r="BF319" s="467"/>
      <c r="BG319" s="467"/>
      <c r="BH319" s="467"/>
      <c r="BI319" s="467"/>
      <c r="BJ319" s="467"/>
      <c r="BK319" s="467"/>
      <c r="BL319" s="467"/>
      <c r="BM319" s="467"/>
      <c r="BN319" s="467"/>
    </row>
    <row r="320" spans="1:66" s="474" customFormat="1" ht="12.75">
      <c r="A320" s="524"/>
      <c r="B320" s="176"/>
      <c r="C320" s="176"/>
      <c r="D320" s="176"/>
      <c r="E320" s="176"/>
      <c r="F320" s="176"/>
      <c r="G320" s="176"/>
      <c r="H320" s="176"/>
      <c r="I320" s="176"/>
      <c r="J320" s="176"/>
      <c r="K320" s="176"/>
      <c r="L320" s="176"/>
      <c r="M320" s="176"/>
      <c r="N320" s="176"/>
      <c r="O320" s="176"/>
      <c r="P320" s="176"/>
      <c r="Q320" s="467"/>
      <c r="R320" s="467"/>
      <c r="S320" s="467"/>
      <c r="T320" s="467"/>
      <c r="U320" s="467"/>
      <c r="V320" s="467"/>
      <c r="W320" s="467"/>
      <c r="X320" s="467"/>
      <c r="Y320" s="467"/>
      <c r="Z320" s="467"/>
      <c r="AA320" s="467"/>
      <c r="AB320" s="467"/>
      <c r="AC320" s="467"/>
      <c r="AD320" s="467"/>
      <c r="AE320" s="467"/>
      <c r="AF320" s="467"/>
      <c r="AG320" s="467"/>
      <c r="AH320" s="467"/>
      <c r="AI320" s="467"/>
      <c r="AJ320" s="467"/>
      <c r="AK320" s="467"/>
      <c r="AL320" s="467"/>
      <c r="AM320" s="467"/>
      <c r="AN320" s="467"/>
      <c r="AO320" s="467"/>
      <c r="AP320" s="467"/>
      <c r="AQ320" s="467"/>
      <c r="AR320" s="467"/>
      <c r="AS320" s="467"/>
      <c r="AT320" s="467"/>
      <c r="AU320" s="467"/>
      <c r="AV320" s="467"/>
      <c r="AW320" s="467"/>
      <c r="AX320" s="467"/>
      <c r="AY320" s="467"/>
      <c r="AZ320" s="467"/>
      <c r="BA320" s="467"/>
      <c r="BB320" s="467"/>
      <c r="BC320" s="467"/>
      <c r="BD320" s="467"/>
      <c r="BE320" s="467"/>
      <c r="BF320" s="467"/>
      <c r="BG320" s="467"/>
      <c r="BH320" s="467"/>
      <c r="BI320" s="467"/>
      <c r="BJ320" s="467"/>
      <c r="BK320" s="467"/>
      <c r="BL320" s="467"/>
      <c r="BM320" s="467"/>
      <c r="BN320" s="467"/>
    </row>
    <row r="321" spans="1:66" s="474" customFormat="1" ht="12.75">
      <c r="A321" s="524"/>
      <c r="B321" s="176"/>
      <c r="C321" s="176"/>
      <c r="D321" s="176"/>
      <c r="E321" s="176"/>
      <c r="F321" s="176"/>
      <c r="G321" s="176"/>
      <c r="H321" s="176"/>
      <c r="I321" s="176"/>
      <c r="J321" s="176"/>
      <c r="K321" s="176"/>
      <c r="L321" s="176"/>
      <c r="M321" s="176"/>
      <c r="N321" s="176"/>
      <c r="O321" s="176"/>
      <c r="P321" s="176"/>
      <c r="Q321" s="467"/>
      <c r="R321" s="467"/>
      <c r="S321" s="467"/>
      <c r="T321" s="467"/>
      <c r="U321" s="467"/>
      <c r="V321" s="467"/>
      <c r="W321" s="467"/>
      <c r="X321" s="467"/>
      <c r="Y321" s="467"/>
      <c r="Z321" s="467"/>
      <c r="AA321" s="467"/>
      <c r="AB321" s="467"/>
      <c r="AC321" s="467"/>
      <c r="AD321" s="467"/>
      <c r="AE321" s="467"/>
      <c r="AF321" s="467"/>
      <c r="AG321" s="467"/>
      <c r="AH321" s="467"/>
      <c r="AI321" s="467"/>
      <c r="AJ321" s="467"/>
      <c r="AK321" s="467"/>
      <c r="AL321" s="467"/>
      <c r="AM321" s="467"/>
      <c r="AN321" s="467"/>
      <c r="AO321" s="467"/>
      <c r="AP321" s="467"/>
      <c r="AQ321" s="467"/>
      <c r="AR321" s="467"/>
      <c r="AS321" s="467"/>
      <c r="AT321" s="467"/>
      <c r="AU321" s="467"/>
      <c r="AV321" s="467"/>
      <c r="AW321" s="467"/>
      <c r="AX321" s="467"/>
      <c r="AY321" s="467"/>
      <c r="AZ321" s="467"/>
      <c r="BA321" s="467"/>
      <c r="BB321" s="467"/>
      <c r="BC321" s="467"/>
      <c r="BD321" s="467"/>
      <c r="BE321" s="467"/>
      <c r="BF321" s="467"/>
      <c r="BG321" s="467"/>
      <c r="BH321" s="467"/>
      <c r="BI321" s="467"/>
      <c r="BJ321" s="467"/>
      <c r="BK321" s="467"/>
      <c r="BL321" s="467"/>
      <c r="BM321" s="467"/>
      <c r="BN321" s="467"/>
    </row>
    <row r="322" spans="1:66" s="474" customFormat="1" ht="12.75">
      <c r="A322" s="524"/>
      <c r="B322" s="176"/>
      <c r="C322" s="176"/>
      <c r="D322" s="176"/>
      <c r="E322" s="176"/>
      <c r="F322" s="176"/>
      <c r="G322" s="176"/>
      <c r="H322" s="176"/>
      <c r="I322" s="176"/>
      <c r="J322" s="176"/>
      <c r="K322" s="176"/>
      <c r="L322" s="176"/>
      <c r="M322" s="176"/>
      <c r="N322" s="176"/>
      <c r="O322" s="176"/>
      <c r="P322" s="176"/>
      <c r="Q322" s="467"/>
      <c r="R322" s="467"/>
      <c r="S322" s="467"/>
      <c r="T322" s="467"/>
      <c r="U322" s="467"/>
      <c r="V322" s="467"/>
      <c r="W322" s="467"/>
      <c r="X322" s="467"/>
      <c r="Y322" s="467"/>
      <c r="Z322" s="467"/>
      <c r="AA322" s="467"/>
      <c r="AB322" s="467"/>
      <c r="AC322" s="467"/>
      <c r="AD322" s="467"/>
      <c r="AE322" s="467"/>
      <c r="AF322" s="467"/>
      <c r="AG322" s="467"/>
      <c r="AH322" s="467"/>
      <c r="AI322" s="467"/>
      <c r="AJ322" s="467"/>
      <c r="AK322" s="467"/>
      <c r="AL322" s="467"/>
      <c r="AM322" s="467"/>
      <c r="AN322" s="467"/>
      <c r="AO322" s="467"/>
      <c r="AP322" s="467"/>
      <c r="AQ322" s="467"/>
      <c r="AR322" s="467"/>
      <c r="AS322" s="467"/>
      <c r="AT322" s="467"/>
      <c r="AU322" s="467"/>
      <c r="AV322" s="467"/>
      <c r="AW322" s="467"/>
      <c r="AX322" s="467"/>
      <c r="AY322" s="467"/>
      <c r="AZ322" s="467"/>
      <c r="BA322" s="467"/>
      <c r="BB322" s="467"/>
      <c r="BC322" s="467"/>
      <c r="BD322" s="467"/>
      <c r="BE322" s="467"/>
      <c r="BF322" s="467"/>
      <c r="BG322" s="467"/>
      <c r="BH322" s="467"/>
      <c r="BI322" s="467"/>
      <c r="BJ322" s="467"/>
      <c r="BK322" s="467"/>
      <c r="BL322" s="467"/>
      <c r="BM322" s="467"/>
      <c r="BN322" s="467"/>
    </row>
    <row r="323" spans="1:66" s="474" customFormat="1" ht="12.75">
      <c r="A323" s="524"/>
      <c r="B323" s="176"/>
      <c r="C323" s="176"/>
      <c r="D323" s="176"/>
      <c r="E323" s="176"/>
      <c r="F323" s="176"/>
      <c r="G323" s="176"/>
      <c r="H323" s="176"/>
      <c r="I323" s="176"/>
      <c r="J323" s="176"/>
      <c r="K323" s="176"/>
      <c r="L323" s="176"/>
      <c r="M323" s="176"/>
      <c r="N323" s="176"/>
      <c r="O323" s="176"/>
      <c r="P323" s="176"/>
      <c r="Q323" s="467"/>
      <c r="R323" s="467"/>
      <c r="S323" s="467"/>
      <c r="T323" s="467"/>
      <c r="U323" s="467"/>
      <c r="V323" s="467"/>
      <c r="W323" s="467"/>
      <c r="X323" s="467"/>
      <c r="Y323" s="467"/>
      <c r="Z323" s="467"/>
      <c r="AA323" s="467"/>
      <c r="AB323" s="467"/>
      <c r="AC323" s="467"/>
      <c r="AD323" s="467"/>
      <c r="AE323" s="467"/>
      <c r="AF323" s="467"/>
      <c r="AG323" s="467"/>
      <c r="AH323" s="467"/>
      <c r="AI323" s="467"/>
      <c r="AJ323" s="467"/>
      <c r="AK323" s="467"/>
      <c r="AL323" s="467"/>
      <c r="AM323" s="467"/>
      <c r="AN323" s="467"/>
      <c r="AO323" s="467"/>
      <c r="AP323" s="467"/>
      <c r="AQ323" s="467"/>
      <c r="AR323" s="467"/>
      <c r="AS323" s="467"/>
      <c r="AT323" s="467"/>
      <c r="AU323" s="467"/>
      <c r="AV323" s="467"/>
      <c r="AW323" s="467"/>
      <c r="AX323" s="467"/>
      <c r="AY323" s="467"/>
      <c r="AZ323" s="467"/>
      <c r="BA323" s="467"/>
      <c r="BB323" s="467"/>
      <c r="BC323" s="467"/>
      <c r="BD323" s="467"/>
      <c r="BE323" s="467"/>
      <c r="BF323" s="467"/>
      <c r="BG323" s="467"/>
      <c r="BH323" s="467"/>
      <c r="BI323" s="467"/>
      <c r="BJ323" s="467"/>
      <c r="BK323" s="467"/>
      <c r="BL323" s="467"/>
      <c r="BM323" s="467"/>
      <c r="BN323" s="467"/>
    </row>
    <row r="324" spans="1:66" s="474" customFormat="1" ht="12.75">
      <c r="A324" s="524"/>
      <c r="B324" s="176"/>
      <c r="C324" s="176"/>
      <c r="D324" s="176"/>
      <c r="E324" s="176"/>
      <c r="F324" s="176"/>
      <c r="G324" s="176"/>
      <c r="H324" s="176"/>
      <c r="I324" s="176"/>
      <c r="J324" s="176"/>
      <c r="K324" s="176"/>
      <c r="L324" s="176"/>
      <c r="M324" s="176"/>
      <c r="N324" s="176"/>
      <c r="O324" s="176"/>
      <c r="P324" s="176"/>
      <c r="Q324" s="467"/>
      <c r="R324" s="467"/>
      <c r="S324" s="467"/>
      <c r="T324" s="467"/>
      <c r="U324" s="467"/>
      <c r="V324" s="467"/>
      <c r="W324" s="467"/>
      <c r="X324" s="467"/>
      <c r="Y324" s="467"/>
      <c r="Z324" s="467"/>
      <c r="AA324" s="467"/>
      <c r="AB324" s="467"/>
      <c r="AC324" s="467"/>
      <c r="AD324" s="467"/>
      <c r="AE324" s="467"/>
      <c r="AF324" s="467"/>
      <c r="AG324" s="467"/>
      <c r="AH324" s="467"/>
      <c r="AI324" s="467"/>
      <c r="AJ324" s="467"/>
      <c r="AK324" s="467"/>
      <c r="AL324" s="467"/>
      <c r="AM324" s="467"/>
      <c r="AN324" s="467"/>
      <c r="AO324" s="467"/>
      <c r="AP324" s="467"/>
      <c r="AQ324" s="467"/>
      <c r="AR324" s="467"/>
      <c r="AS324" s="467"/>
      <c r="AT324" s="467"/>
      <c r="AU324" s="467"/>
      <c r="AV324" s="467"/>
      <c r="AW324" s="467"/>
      <c r="AX324" s="467"/>
      <c r="AY324" s="467"/>
      <c r="AZ324" s="467"/>
      <c r="BA324" s="467"/>
      <c r="BB324" s="467"/>
      <c r="BC324" s="467"/>
      <c r="BD324" s="467"/>
      <c r="BE324" s="467"/>
      <c r="BF324" s="467"/>
      <c r="BG324" s="467"/>
      <c r="BH324" s="467"/>
      <c r="BI324" s="467"/>
      <c r="BJ324" s="467"/>
      <c r="BK324" s="467"/>
      <c r="BL324" s="467"/>
      <c r="BM324" s="467"/>
      <c r="BN324" s="467"/>
    </row>
    <row r="325" spans="1:66" s="474" customFormat="1" ht="12.75">
      <c r="A325" s="524"/>
      <c r="B325" s="176"/>
      <c r="C325" s="176"/>
      <c r="D325" s="176"/>
      <c r="E325" s="176"/>
      <c r="F325" s="176"/>
      <c r="G325" s="176"/>
      <c r="H325" s="176"/>
      <c r="I325" s="176"/>
      <c r="J325" s="176"/>
      <c r="K325" s="176"/>
      <c r="L325" s="176"/>
      <c r="M325" s="176"/>
      <c r="N325" s="176"/>
      <c r="O325" s="176"/>
      <c r="P325" s="176"/>
      <c r="Q325" s="467"/>
      <c r="R325" s="467"/>
      <c r="S325" s="467"/>
      <c r="T325" s="467"/>
      <c r="U325" s="467"/>
      <c r="V325" s="467"/>
      <c r="W325" s="467"/>
      <c r="X325" s="467"/>
      <c r="Y325" s="467"/>
      <c r="Z325" s="467"/>
      <c r="AA325" s="467"/>
      <c r="AB325" s="467"/>
      <c r="AC325" s="467"/>
      <c r="AD325" s="467"/>
      <c r="AE325" s="467"/>
      <c r="AF325" s="467"/>
      <c r="AG325" s="467"/>
      <c r="AH325" s="467"/>
      <c r="AI325" s="467"/>
      <c r="AJ325" s="467"/>
      <c r="AK325" s="467"/>
      <c r="AL325" s="467"/>
      <c r="AM325" s="467"/>
      <c r="AN325" s="467"/>
      <c r="AO325" s="467"/>
      <c r="AP325" s="467"/>
      <c r="AQ325" s="467"/>
      <c r="AR325" s="467"/>
      <c r="AS325" s="467"/>
      <c r="AT325" s="467"/>
      <c r="AU325" s="467"/>
      <c r="AV325" s="467"/>
      <c r="AW325" s="467"/>
      <c r="AX325" s="467"/>
      <c r="AY325" s="467"/>
      <c r="AZ325" s="467"/>
      <c r="BA325" s="467"/>
      <c r="BB325" s="467"/>
      <c r="BC325" s="467"/>
      <c r="BD325" s="467"/>
      <c r="BE325" s="467"/>
      <c r="BF325" s="467"/>
      <c r="BG325" s="467"/>
      <c r="BH325" s="467"/>
      <c r="BI325" s="467"/>
      <c r="BJ325" s="467"/>
      <c r="BK325" s="467"/>
      <c r="BL325" s="467"/>
      <c r="BM325" s="467"/>
      <c r="BN325" s="467"/>
    </row>
    <row r="326" spans="1:66" s="474" customFormat="1" ht="12.75">
      <c r="A326" s="524"/>
      <c r="B326" s="176"/>
      <c r="C326" s="176"/>
      <c r="D326" s="176"/>
      <c r="E326" s="176"/>
      <c r="F326" s="176"/>
      <c r="G326" s="176"/>
      <c r="H326" s="176"/>
      <c r="I326" s="176"/>
      <c r="J326" s="176"/>
      <c r="K326" s="176"/>
      <c r="L326" s="176"/>
      <c r="M326" s="176"/>
      <c r="N326" s="176"/>
      <c r="O326" s="176"/>
      <c r="P326" s="176"/>
      <c r="Q326" s="467"/>
      <c r="R326" s="467"/>
      <c r="S326" s="467"/>
      <c r="T326" s="467"/>
      <c r="U326" s="467"/>
      <c r="V326" s="467"/>
      <c r="W326" s="467"/>
      <c r="X326" s="467"/>
      <c r="Y326" s="467"/>
      <c r="Z326" s="467"/>
      <c r="AA326" s="467"/>
      <c r="AB326" s="467"/>
      <c r="AC326" s="467"/>
      <c r="AD326" s="467"/>
      <c r="AE326" s="467"/>
      <c r="AF326" s="467"/>
      <c r="AG326" s="467"/>
      <c r="AH326" s="467"/>
      <c r="AI326" s="467"/>
      <c r="AJ326" s="467"/>
      <c r="AK326" s="467"/>
      <c r="AL326" s="467"/>
      <c r="AM326" s="467"/>
      <c r="AN326" s="467"/>
      <c r="AO326" s="467"/>
      <c r="AP326" s="467"/>
      <c r="AQ326" s="467"/>
      <c r="AR326" s="467"/>
      <c r="AS326" s="467"/>
      <c r="AT326" s="467"/>
      <c r="AU326" s="467"/>
      <c r="AV326" s="467"/>
      <c r="AW326" s="467"/>
      <c r="AX326" s="467"/>
      <c r="AY326" s="467"/>
      <c r="AZ326" s="467"/>
      <c r="BA326" s="467"/>
      <c r="BB326" s="467"/>
      <c r="BC326" s="467"/>
      <c r="BD326" s="467"/>
      <c r="BE326" s="467"/>
      <c r="BF326" s="467"/>
      <c r="BG326" s="467"/>
      <c r="BH326" s="467"/>
      <c r="BI326" s="467"/>
      <c r="BJ326" s="467"/>
      <c r="BK326" s="467"/>
      <c r="BL326" s="467"/>
      <c r="BM326" s="467"/>
      <c r="BN326" s="467"/>
    </row>
    <row r="327" spans="1:66" s="474" customFormat="1" ht="12.75">
      <c r="A327" s="524"/>
      <c r="B327" s="176"/>
      <c r="C327" s="176"/>
      <c r="D327" s="176"/>
      <c r="E327" s="176"/>
      <c r="F327" s="176"/>
      <c r="G327" s="176"/>
      <c r="H327" s="176"/>
      <c r="I327" s="176"/>
      <c r="J327" s="176"/>
      <c r="K327" s="176"/>
      <c r="L327" s="176"/>
      <c r="M327" s="176"/>
      <c r="N327" s="176"/>
      <c r="O327" s="176"/>
      <c r="P327" s="176"/>
      <c r="Q327" s="467"/>
      <c r="R327" s="467"/>
      <c r="S327" s="467"/>
      <c r="T327" s="467"/>
      <c r="U327" s="467"/>
      <c r="V327" s="467"/>
      <c r="W327" s="467"/>
      <c r="X327" s="467"/>
      <c r="Y327" s="467"/>
      <c r="Z327" s="467"/>
      <c r="AA327" s="467"/>
      <c r="AB327" s="467"/>
      <c r="AC327" s="467"/>
      <c r="AD327" s="467"/>
      <c r="AE327" s="467"/>
      <c r="AF327" s="467"/>
      <c r="AG327" s="467"/>
      <c r="AH327" s="467"/>
      <c r="AI327" s="467"/>
      <c r="AJ327" s="467"/>
      <c r="AK327" s="467"/>
      <c r="AL327" s="467"/>
      <c r="AM327" s="467"/>
      <c r="AN327" s="467"/>
      <c r="AO327" s="467"/>
      <c r="AP327" s="467"/>
      <c r="AQ327" s="467"/>
      <c r="AR327" s="467"/>
      <c r="AS327" s="467"/>
      <c r="AT327" s="467"/>
      <c r="AU327" s="467"/>
      <c r="AV327" s="467"/>
      <c r="AW327" s="467"/>
      <c r="AX327" s="467"/>
      <c r="AY327" s="467"/>
      <c r="AZ327" s="467"/>
      <c r="BA327" s="467"/>
      <c r="BB327" s="467"/>
      <c r="BC327" s="467"/>
      <c r="BD327" s="467"/>
      <c r="BE327" s="467"/>
      <c r="BF327" s="467"/>
      <c r="BG327" s="467"/>
      <c r="BH327" s="467"/>
      <c r="BI327" s="467"/>
      <c r="BJ327" s="467"/>
      <c r="BK327" s="467"/>
      <c r="BL327" s="467"/>
      <c r="BM327" s="467"/>
      <c r="BN327" s="467"/>
    </row>
    <row r="328" spans="1:66" s="474" customFormat="1" ht="12.75">
      <c r="A328" s="524"/>
      <c r="B328" s="176"/>
      <c r="C328" s="176"/>
      <c r="D328" s="176"/>
      <c r="E328" s="176"/>
      <c r="F328" s="176"/>
      <c r="G328" s="176"/>
      <c r="H328" s="176"/>
      <c r="I328" s="176"/>
      <c r="J328" s="176"/>
      <c r="K328" s="176"/>
      <c r="L328" s="176"/>
      <c r="M328" s="176"/>
      <c r="N328" s="176"/>
      <c r="O328" s="176"/>
      <c r="P328" s="176"/>
      <c r="Q328" s="467"/>
      <c r="R328" s="467"/>
      <c r="S328" s="467"/>
      <c r="T328" s="467"/>
      <c r="U328" s="467"/>
      <c r="V328" s="467"/>
      <c r="W328" s="467"/>
      <c r="X328" s="467"/>
      <c r="Y328" s="467"/>
      <c r="Z328" s="467"/>
      <c r="AA328" s="467"/>
      <c r="AB328" s="467"/>
      <c r="AC328" s="467"/>
      <c r="AD328" s="467"/>
      <c r="AE328" s="467"/>
      <c r="AF328" s="467"/>
      <c r="AG328" s="467"/>
      <c r="AH328" s="467"/>
      <c r="AI328" s="467"/>
      <c r="AJ328" s="467"/>
      <c r="AK328" s="467"/>
      <c r="AL328" s="467"/>
      <c r="AM328" s="467"/>
      <c r="AN328" s="467"/>
      <c r="AO328" s="467"/>
      <c r="AP328" s="467"/>
      <c r="AQ328" s="467"/>
      <c r="AR328" s="467"/>
      <c r="AS328" s="467"/>
      <c r="AT328" s="467"/>
      <c r="AU328" s="467"/>
      <c r="AV328" s="467"/>
      <c r="AW328" s="467"/>
      <c r="AX328" s="467"/>
      <c r="AY328" s="467"/>
      <c r="AZ328" s="467"/>
      <c r="BA328" s="467"/>
      <c r="BB328" s="467"/>
      <c r="BC328" s="467"/>
      <c r="BD328" s="467"/>
      <c r="BE328" s="467"/>
      <c r="BF328" s="467"/>
      <c r="BG328" s="467"/>
      <c r="BH328" s="467"/>
      <c r="BI328" s="467"/>
      <c r="BJ328" s="467"/>
      <c r="BK328" s="467"/>
      <c r="BL328" s="467"/>
      <c r="BM328" s="467"/>
      <c r="BN328" s="467"/>
    </row>
    <row r="329" spans="1:66" s="474" customFormat="1" ht="12.75">
      <c r="A329" s="524"/>
      <c r="B329" s="176"/>
      <c r="C329" s="176"/>
      <c r="D329" s="176"/>
      <c r="E329" s="176"/>
      <c r="F329" s="176"/>
      <c r="G329" s="176"/>
      <c r="H329" s="176"/>
      <c r="I329" s="176"/>
      <c r="J329" s="176"/>
      <c r="K329" s="176"/>
      <c r="L329" s="176"/>
      <c r="M329" s="176"/>
      <c r="N329" s="176"/>
      <c r="O329" s="176"/>
      <c r="P329" s="176"/>
      <c r="Q329" s="467"/>
      <c r="R329" s="467"/>
      <c r="S329" s="467"/>
      <c r="T329" s="467"/>
      <c r="U329" s="467"/>
      <c r="V329" s="467"/>
      <c r="W329" s="467"/>
      <c r="X329" s="467"/>
      <c r="Y329" s="467"/>
      <c r="Z329" s="467"/>
      <c r="AA329" s="467"/>
      <c r="AB329" s="467"/>
      <c r="AC329" s="467"/>
      <c r="AD329" s="467"/>
      <c r="AE329" s="467"/>
      <c r="AF329" s="467"/>
      <c r="AG329" s="467"/>
      <c r="AH329" s="467"/>
      <c r="AI329" s="467"/>
      <c r="AJ329" s="467"/>
      <c r="AK329" s="467"/>
      <c r="AL329" s="467"/>
      <c r="AM329" s="467"/>
      <c r="AN329" s="467"/>
      <c r="AO329" s="467"/>
      <c r="AP329" s="467"/>
      <c r="AQ329" s="467"/>
      <c r="AR329" s="467"/>
      <c r="AS329" s="467"/>
      <c r="AT329" s="467"/>
      <c r="AU329" s="467"/>
      <c r="AV329" s="467"/>
      <c r="AW329" s="467"/>
      <c r="AX329" s="467"/>
      <c r="AY329" s="467"/>
      <c r="AZ329" s="467"/>
      <c r="BA329" s="467"/>
      <c r="BB329" s="467"/>
      <c r="BC329" s="467"/>
      <c r="BD329" s="467"/>
      <c r="BE329" s="467"/>
      <c r="BF329" s="467"/>
      <c r="BG329" s="467"/>
      <c r="BH329" s="467"/>
      <c r="BI329" s="467"/>
      <c r="BJ329" s="467"/>
      <c r="BK329" s="467"/>
      <c r="BL329" s="467"/>
      <c r="BM329" s="467"/>
      <c r="BN329" s="467"/>
    </row>
    <row r="330" spans="1:66" s="474" customFormat="1" ht="12.75">
      <c r="A330" s="524"/>
      <c r="B330" s="176"/>
      <c r="C330" s="176"/>
      <c r="D330" s="176"/>
      <c r="E330" s="176"/>
      <c r="F330" s="176"/>
      <c r="G330" s="176"/>
      <c r="H330" s="176"/>
      <c r="I330" s="176"/>
      <c r="J330" s="176"/>
      <c r="K330" s="176"/>
      <c r="L330" s="176"/>
      <c r="M330" s="176"/>
      <c r="N330" s="176"/>
      <c r="O330" s="176"/>
      <c r="P330" s="176"/>
      <c r="Q330" s="467"/>
      <c r="R330" s="467"/>
      <c r="S330" s="467"/>
      <c r="T330" s="467"/>
      <c r="U330" s="467"/>
      <c r="V330" s="467"/>
      <c r="W330" s="467"/>
      <c r="X330" s="467"/>
      <c r="Y330" s="467"/>
      <c r="Z330" s="467"/>
      <c r="AA330" s="467"/>
      <c r="AB330" s="467"/>
      <c r="AC330" s="467"/>
      <c r="AD330" s="467"/>
      <c r="AE330" s="467"/>
      <c r="AF330" s="467"/>
      <c r="AG330" s="467"/>
      <c r="AH330" s="467"/>
      <c r="AI330" s="467"/>
      <c r="AJ330" s="467"/>
      <c r="AK330" s="467"/>
      <c r="AL330" s="467"/>
      <c r="AM330" s="467"/>
      <c r="AN330" s="467"/>
      <c r="AO330" s="467"/>
      <c r="AP330" s="467"/>
      <c r="AQ330" s="467"/>
      <c r="AR330" s="467"/>
      <c r="AS330" s="467"/>
      <c r="AT330" s="467"/>
      <c r="AU330" s="467"/>
      <c r="AV330" s="467"/>
      <c r="AW330" s="467"/>
      <c r="AX330" s="467"/>
      <c r="AY330" s="467"/>
      <c r="AZ330" s="467"/>
      <c r="BA330" s="467"/>
      <c r="BB330" s="467"/>
      <c r="BC330" s="467"/>
      <c r="BD330" s="467"/>
      <c r="BE330" s="467"/>
      <c r="BF330" s="467"/>
      <c r="BG330" s="467"/>
      <c r="BH330" s="467"/>
      <c r="BI330" s="467"/>
      <c r="BJ330" s="467"/>
      <c r="BK330" s="467"/>
      <c r="BL330" s="467"/>
      <c r="BM330" s="467"/>
      <c r="BN330" s="467"/>
    </row>
    <row r="331" spans="1:66" s="474" customFormat="1" ht="12.75">
      <c r="A331" s="524"/>
      <c r="B331" s="176"/>
      <c r="C331" s="176"/>
      <c r="D331" s="176"/>
      <c r="E331" s="176"/>
      <c r="F331" s="176"/>
      <c r="G331" s="176"/>
      <c r="H331" s="176"/>
      <c r="I331" s="176"/>
      <c r="J331" s="176"/>
      <c r="K331" s="176"/>
      <c r="L331" s="176"/>
      <c r="M331" s="176"/>
      <c r="N331" s="176"/>
      <c r="O331" s="176"/>
      <c r="P331" s="176"/>
      <c r="Q331" s="467"/>
      <c r="R331" s="467"/>
      <c r="S331" s="467"/>
      <c r="T331" s="467"/>
      <c r="U331" s="467"/>
      <c r="V331" s="467"/>
      <c r="W331" s="467"/>
      <c r="X331" s="467"/>
      <c r="Y331" s="467"/>
      <c r="Z331" s="467"/>
      <c r="AA331" s="467"/>
      <c r="AB331" s="467"/>
      <c r="AC331" s="467"/>
      <c r="AD331" s="467"/>
      <c r="AE331" s="467"/>
      <c r="AF331" s="467"/>
      <c r="AG331" s="467"/>
      <c r="AH331" s="467"/>
      <c r="AI331" s="467"/>
      <c r="AJ331" s="467"/>
      <c r="AK331" s="467"/>
      <c r="AL331" s="467"/>
      <c r="AM331" s="467"/>
      <c r="AN331" s="467"/>
      <c r="AO331" s="467"/>
      <c r="AP331" s="467"/>
      <c r="AQ331" s="467"/>
      <c r="AR331" s="467"/>
      <c r="AS331" s="467"/>
      <c r="AT331" s="467"/>
      <c r="AU331" s="467"/>
      <c r="AV331" s="467"/>
      <c r="AW331" s="467"/>
      <c r="AX331" s="467"/>
      <c r="AY331" s="467"/>
      <c r="AZ331" s="467"/>
      <c r="BA331" s="467"/>
      <c r="BB331" s="467"/>
      <c r="BC331" s="467"/>
      <c r="BD331" s="467"/>
      <c r="BE331" s="467"/>
      <c r="BF331" s="467"/>
      <c r="BG331" s="467"/>
      <c r="BH331" s="467"/>
      <c r="BI331" s="467"/>
      <c r="BJ331" s="467"/>
      <c r="BK331" s="467"/>
      <c r="BL331" s="467"/>
      <c r="BM331" s="467"/>
      <c r="BN331" s="467"/>
    </row>
    <row r="332" spans="1:66" s="474" customFormat="1" ht="12.75">
      <c r="A332" s="524"/>
      <c r="B332" s="176"/>
      <c r="C332" s="176"/>
      <c r="D332" s="176"/>
      <c r="E332" s="176"/>
      <c r="F332" s="176"/>
      <c r="G332" s="176"/>
      <c r="H332" s="176"/>
      <c r="I332" s="176"/>
      <c r="J332" s="176"/>
      <c r="K332" s="176"/>
      <c r="L332" s="176"/>
      <c r="M332" s="176"/>
      <c r="N332" s="176"/>
      <c r="O332" s="176"/>
      <c r="P332" s="176"/>
      <c r="Q332" s="467"/>
      <c r="R332" s="467"/>
      <c r="S332" s="467"/>
      <c r="T332" s="467"/>
      <c r="U332" s="467"/>
      <c r="V332" s="467"/>
      <c r="W332" s="467"/>
      <c r="X332" s="467"/>
      <c r="Y332" s="467"/>
      <c r="Z332" s="467"/>
      <c r="AA332" s="467"/>
      <c r="AB332" s="467"/>
      <c r="AC332" s="467"/>
      <c r="AD332" s="467"/>
      <c r="AE332" s="467"/>
      <c r="AF332" s="467"/>
      <c r="AG332" s="467"/>
      <c r="AH332" s="467"/>
      <c r="AI332" s="467"/>
      <c r="AJ332" s="467"/>
      <c r="AK332" s="467"/>
      <c r="AL332" s="467"/>
      <c r="AM332" s="467"/>
      <c r="AN332" s="467"/>
      <c r="AO332" s="467"/>
      <c r="AP332" s="467"/>
      <c r="AQ332" s="467"/>
      <c r="AR332" s="467"/>
      <c r="AS332" s="467"/>
      <c r="AT332" s="467"/>
      <c r="AU332" s="467"/>
      <c r="AV332" s="467"/>
      <c r="AW332" s="467"/>
      <c r="AX332" s="467"/>
      <c r="AY332" s="467"/>
      <c r="AZ332" s="467"/>
      <c r="BA332" s="467"/>
      <c r="BB332" s="467"/>
      <c r="BC332" s="467"/>
      <c r="BD332" s="467"/>
      <c r="BE332" s="467"/>
      <c r="BF332" s="467"/>
      <c r="BG332" s="467"/>
      <c r="BH332" s="467"/>
      <c r="BI332" s="467"/>
      <c r="BJ332" s="467"/>
      <c r="BK332" s="467"/>
      <c r="BL332" s="467"/>
      <c r="BM332" s="467"/>
      <c r="BN332" s="467"/>
    </row>
    <row r="333" spans="1:66" s="474" customFormat="1" ht="12.75">
      <c r="A333" s="524"/>
      <c r="B333" s="176"/>
      <c r="C333" s="176"/>
      <c r="D333" s="176"/>
      <c r="E333" s="176"/>
      <c r="F333" s="176"/>
      <c r="G333" s="176"/>
      <c r="H333" s="176"/>
      <c r="I333" s="176"/>
      <c r="J333" s="176"/>
      <c r="K333" s="176"/>
      <c r="L333" s="176"/>
      <c r="M333" s="176"/>
      <c r="N333" s="176"/>
      <c r="O333" s="176"/>
      <c r="P333" s="176"/>
      <c r="Q333" s="467"/>
      <c r="R333" s="467"/>
      <c r="S333" s="467"/>
      <c r="T333" s="467"/>
      <c r="U333" s="467"/>
      <c r="V333" s="467"/>
      <c r="W333" s="467"/>
      <c r="X333" s="467"/>
      <c r="Y333" s="467"/>
      <c r="Z333" s="467"/>
      <c r="AA333" s="467"/>
      <c r="AB333" s="467"/>
      <c r="AC333" s="467"/>
      <c r="AD333" s="467"/>
      <c r="AE333" s="467"/>
      <c r="AF333" s="467"/>
      <c r="AG333" s="467"/>
      <c r="AH333" s="467"/>
      <c r="AI333" s="467"/>
      <c r="AJ333" s="467"/>
      <c r="AK333" s="467"/>
      <c r="AL333" s="467"/>
      <c r="AM333" s="467"/>
      <c r="AN333" s="467"/>
      <c r="AO333" s="467"/>
      <c r="AP333" s="467"/>
      <c r="AQ333" s="467"/>
      <c r="AR333" s="467"/>
      <c r="AS333" s="467"/>
      <c r="AT333" s="467"/>
      <c r="AU333" s="467"/>
      <c r="AV333" s="467"/>
      <c r="AW333" s="467"/>
      <c r="AX333" s="467"/>
      <c r="AY333" s="467"/>
      <c r="AZ333" s="467"/>
      <c r="BA333" s="467"/>
      <c r="BB333" s="467"/>
      <c r="BC333" s="467"/>
      <c r="BD333" s="467"/>
      <c r="BE333" s="467"/>
      <c r="BF333" s="467"/>
      <c r="BG333" s="467"/>
      <c r="BH333" s="467"/>
      <c r="BI333" s="467"/>
      <c r="BJ333" s="467"/>
      <c r="BK333" s="467"/>
      <c r="BL333" s="467"/>
      <c r="BM333" s="467"/>
      <c r="BN333" s="467"/>
    </row>
    <row r="334" spans="1:66" s="474" customFormat="1" ht="12.75">
      <c r="A334" s="524"/>
      <c r="B334" s="176"/>
      <c r="C334" s="176"/>
      <c r="D334" s="176"/>
      <c r="E334" s="176"/>
      <c r="F334" s="176"/>
      <c r="G334" s="176"/>
      <c r="H334" s="176"/>
      <c r="I334" s="176"/>
      <c r="J334" s="176"/>
      <c r="K334" s="176"/>
      <c r="L334" s="176"/>
      <c r="M334" s="176"/>
      <c r="N334" s="176"/>
      <c r="O334" s="176"/>
      <c r="P334" s="176"/>
      <c r="Q334" s="467"/>
      <c r="R334" s="467"/>
      <c r="S334" s="467"/>
      <c r="T334" s="467"/>
      <c r="U334" s="467"/>
      <c r="V334" s="467"/>
      <c r="W334" s="467"/>
      <c r="X334" s="467"/>
      <c r="Y334" s="467"/>
      <c r="Z334" s="467"/>
      <c r="AA334" s="467"/>
      <c r="AB334" s="467"/>
      <c r="AC334" s="467"/>
      <c r="AD334" s="467"/>
      <c r="AE334" s="467"/>
      <c r="AF334" s="467"/>
      <c r="AG334" s="467"/>
      <c r="AH334" s="467"/>
      <c r="AI334" s="467"/>
      <c r="AJ334" s="467"/>
      <c r="AK334" s="467"/>
      <c r="AL334" s="467"/>
      <c r="AM334" s="467"/>
      <c r="AN334" s="467"/>
      <c r="AO334" s="467"/>
      <c r="AP334" s="467"/>
      <c r="AQ334" s="467"/>
      <c r="AR334" s="467"/>
      <c r="AS334" s="467"/>
      <c r="AT334" s="467"/>
      <c r="AU334" s="467"/>
      <c r="AV334" s="467"/>
      <c r="AW334" s="467"/>
      <c r="AX334" s="467"/>
      <c r="AY334" s="467"/>
      <c r="AZ334" s="467"/>
      <c r="BA334" s="467"/>
      <c r="BB334" s="467"/>
      <c r="BC334" s="467"/>
      <c r="BD334" s="467"/>
      <c r="BE334" s="467"/>
      <c r="BF334" s="467"/>
      <c r="BG334" s="467"/>
      <c r="BH334" s="467"/>
      <c r="BI334" s="467"/>
      <c r="BJ334" s="467"/>
      <c r="BK334" s="467"/>
      <c r="BL334" s="467"/>
      <c r="BM334" s="467"/>
      <c r="BN334" s="467"/>
    </row>
    <row r="335" spans="1:66" s="474" customFormat="1" ht="12.75">
      <c r="A335" s="524"/>
      <c r="B335" s="176"/>
      <c r="C335" s="176"/>
      <c r="D335" s="176"/>
      <c r="E335" s="176"/>
      <c r="F335" s="176"/>
      <c r="G335" s="176"/>
      <c r="H335" s="176"/>
      <c r="I335" s="176"/>
      <c r="J335" s="176"/>
      <c r="K335" s="176"/>
      <c r="L335" s="176"/>
      <c r="M335" s="176"/>
      <c r="N335" s="176"/>
      <c r="O335" s="176"/>
      <c r="P335" s="176"/>
      <c r="Q335" s="467"/>
      <c r="R335" s="467"/>
      <c r="S335" s="467"/>
      <c r="T335" s="467"/>
      <c r="U335" s="467"/>
      <c r="V335" s="467"/>
      <c r="W335" s="467"/>
      <c r="X335" s="467"/>
      <c r="Y335" s="467"/>
      <c r="Z335" s="467"/>
      <c r="AA335" s="467"/>
      <c r="AB335" s="467"/>
      <c r="AC335" s="467"/>
      <c r="AD335" s="467"/>
      <c r="AE335" s="467"/>
      <c r="AF335" s="467"/>
      <c r="AG335" s="467"/>
      <c r="AH335" s="467"/>
      <c r="AI335" s="467"/>
      <c r="AJ335" s="467"/>
      <c r="AK335" s="467"/>
      <c r="AL335" s="467"/>
      <c r="AM335" s="467"/>
      <c r="AN335" s="467"/>
      <c r="AO335" s="467"/>
      <c r="AP335" s="467"/>
      <c r="AQ335" s="467"/>
      <c r="AR335" s="467"/>
      <c r="AS335" s="467"/>
      <c r="AT335" s="467"/>
      <c r="AU335" s="467"/>
      <c r="AV335" s="467"/>
      <c r="AW335" s="467"/>
      <c r="AX335" s="467"/>
      <c r="AY335" s="467"/>
      <c r="AZ335" s="467"/>
      <c r="BA335" s="467"/>
      <c r="BB335" s="467"/>
      <c r="BC335" s="467"/>
      <c r="BD335" s="467"/>
      <c r="BE335" s="467"/>
      <c r="BF335" s="467"/>
      <c r="BG335" s="467"/>
      <c r="BH335" s="467"/>
      <c r="BI335" s="467"/>
      <c r="BJ335" s="467"/>
      <c r="BK335" s="467"/>
      <c r="BL335" s="467"/>
      <c r="BM335" s="467"/>
      <c r="BN335" s="467"/>
    </row>
    <row r="336" spans="1:66" s="474" customFormat="1" ht="12.75">
      <c r="A336" s="524"/>
      <c r="B336" s="176"/>
      <c r="C336" s="176"/>
      <c r="D336" s="176"/>
      <c r="E336" s="176"/>
      <c r="F336" s="176"/>
      <c r="G336" s="176"/>
      <c r="H336" s="176"/>
      <c r="I336" s="176"/>
      <c r="J336" s="176"/>
      <c r="K336" s="176"/>
      <c r="L336" s="176"/>
      <c r="M336" s="176"/>
      <c r="N336" s="176"/>
      <c r="O336" s="176"/>
      <c r="P336" s="176"/>
      <c r="Q336" s="467"/>
      <c r="R336" s="467"/>
      <c r="S336" s="467"/>
      <c r="T336" s="467"/>
      <c r="U336" s="467"/>
      <c r="V336" s="467"/>
      <c r="W336" s="467"/>
      <c r="X336" s="467"/>
      <c r="Y336" s="467"/>
      <c r="Z336" s="467"/>
      <c r="AA336" s="467"/>
      <c r="AB336" s="467"/>
      <c r="AC336" s="467"/>
      <c r="AD336" s="467"/>
      <c r="AE336" s="467"/>
      <c r="AF336" s="467"/>
      <c r="AG336" s="467"/>
      <c r="AH336" s="467"/>
      <c r="AI336" s="467"/>
      <c r="AJ336" s="467"/>
      <c r="AK336" s="467"/>
      <c r="AL336" s="467"/>
      <c r="AM336" s="467"/>
      <c r="AN336" s="467"/>
      <c r="AO336" s="467"/>
      <c r="AP336" s="467"/>
      <c r="AQ336" s="467"/>
      <c r="AR336" s="467"/>
      <c r="AS336" s="467"/>
      <c r="AT336" s="467"/>
      <c r="AU336" s="467"/>
      <c r="AV336" s="467"/>
      <c r="AW336" s="467"/>
      <c r="AX336" s="467"/>
      <c r="AY336" s="467"/>
      <c r="AZ336" s="467"/>
      <c r="BA336" s="467"/>
      <c r="BB336" s="467"/>
      <c r="BC336" s="467"/>
      <c r="BD336" s="467"/>
      <c r="BE336" s="467"/>
      <c r="BF336" s="467"/>
      <c r="BG336" s="467"/>
      <c r="BH336" s="467"/>
      <c r="BI336" s="467"/>
      <c r="BJ336" s="467"/>
      <c r="BK336" s="467"/>
      <c r="BL336" s="467"/>
      <c r="BM336" s="467"/>
      <c r="BN336" s="467"/>
    </row>
    <row r="337" spans="1:66" s="474" customFormat="1" ht="12.75">
      <c r="A337" s="524"/>
      <c r="B337" s="176"/>
      <c r="C337" s="176"/>
      <c r="D337" s="176"/>
      <c r="E337" s="176"/>
      <c r="F337" s="176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  <c r="Q337" s="467"/>
      <c r="R337" s="467"/>
      <c r="S337" s="467"/>
      <c r="T337" s="467"/>
      <c r="U337" s="467"/>
      <c r="V337" s="467"/>
      <c r="W337" s="467"/>
      <c r="X337" s="467"/>
      <c r="Y337" s="467"/>
      <c r="Z337" s="467"/>
      <c r="AA337" s="467"/>
      <c r="AB337" s="467"/>
      <c r="AC337" s="467"/>
      <c r="AD337" s="467"/>
      <c r="AE337" s="467"/>
      <c r="AF337" s="467"/>
      <c r="AG337" s="467"/>
      <c r="AH337" s="467"/>
      <c r="AI337" s="467"/>
      <c r="AJ337" s="467"/>
      <c r="AK337" s="467"/>
      <c r="AL337" s="467"/>
      <c r="AM337" s="467"/>
      <c r="AN337" s="467"/>
      <c r="AO337" s="467"/>
      <c r="AP337" s="467"/>
      <c r="AQ337" s="467"/>
      <c r="AR337" s="467"/>
      <c r="AS337" s="467"/>
      <c r="AT337" s="467"/>
      <c r="AU337" s="467"/>
      <c r="AV337" s="467"/>
      <c r="AW337" s="467"/>
      <c r="AX337" s="467"/>
      <c r="AY337" s="467"/>
      <c r="AZ337" s="467"/>
      <c r="BA337" s="467"/>
      <c r="BB337" s="467"/>
      <c r="BC337" s="467"/>
      <c r="BD337" s="467"/>
      <c r="BE337" s="467"/>
      <c r="BF337" s="467"/>
      <c r="BG337" s="467"/>
      <c r="BH337" s="467"/>
      <c r="BI337" s="467"/>
      <c r="BJ337" s="467"/>
      <c r="BK337" s="467"/>
      <c r="BL337" s="467"/>
      <c r="BM337" s="467"/>
      <c r="BN337" s="467"/>
    </row>
    <row r="338" spans="1:66" s="474" customFormat="1" ht="12.75">
      <c r="A338" s="524"/>
      <c r="B338" s="176"/>
      <c r="C338" s="176"/>
      <c r="D338" s="176"/>
      <c r="E338" s="176"/>
      <c r="F338" s="176"/>
      <c r="G338" s="176"/>
      <c r="H338" s="176"/>
      <c r="I338" s="176"/>
      <c r="J338" s="176"/>
      <c r="K338" s="176"/>
      <c r="L338" s="176"/>
      <c r="M338" s="176"/>
      <c r="N338" s="176"/>
      <c r="O338" s="176"/>
      <c r="P338" s="176"/>
      <c r="Q338" s="467"/>
      <c r="R338" s="467"/>
      <c r="S338" s="467"/>
      <c r="T338" s="467"/>
      <c r="U338" s="467"/>
      <c r="V338" s="467"/>
      <c r="W338" s="467"/>
      <c r="X338" s="467"/>
      <c r="Y338" s="467"/>
      <c r="Z338" s="467"/>
      <c r="AA338" s="467"/>
      <c r="AB338" s="467"/>
      <c r="AC338" s="467"/>
      <c r="AD338" s="467"/>
      <c r="AE338" s="467"/>
      <c r="AF338" s="467"/>
      <c r="AG338" s="467"/>
      <c r="AH338" s="467"/>
      <c r="AI338" s="467"/>
      <c r="AJ338" s="467"/>
      <c r="AK338" s="467"/>
      <c r="AL338" s="467"/>
      <c r="AM338" s="467"/>
      <c r="AN338" s="467"/>
      <c r="AO338" s="467"/>
      <c r="AP338" s="467"/>
      <c r="AQ338" s="467"/>
      <c r="AR338" s="467"/>
      <c r="AS338" s="467"/>
      <c r="AT338" s="467"/>
      <c r="AU338" s="467"/>
      <c r="AV338" s="467"/>
      <c r="AW338" s="467"/>
      <c r="AX338" s="467"/>
      <c r="AY338" s="467"/>
      <c r="AZ338" s="467"/>
      <c r="BA338" s="467"/>
      <c r="BB338" s="467"/>
      <c r="BC338" s="467"/>
      <c r="BD338" s="467"/>
      <c r="BE338" s="467"/>
      <c r="BF338" s="467"/>
      <c r="BG338" s="467"/>
      <c r="BH338" s="467"/>
      <c r="BI338" s="467"/>
      <c r="BJ338" s="467"/>
      <c r="BK338" s="467"/>
      <c r="BL338" s="467"/>
      <c r="BM338" s="467"/>
      <c r="BN338" s="467"/>
    </row>
    <row r="339" spans="1:66" s="474" customFormat="1" ht="12.75">
      <c r="A339" s="524"/>
      <c r="B339" s="176"/>
      <c r="C339" s="176"/>
      <c r="D339" s="176"/>
      <c r="E339" s="176"/>
      <c r="F339" s="176"/>
      <c r="G339" s="176"/>
      <c r="H339" s="176"/>
      <c r="I339" s="176"/>
      <c r="J339" s="176"/>
      <c r="K339" s="176"/>
      <c r="L339" s="176"/>
      <c r="M339" s="176"/>
      <c r="N339" s="176"/>
      <c r="O339" s="176"/>
      <c r="P339" s="176"/>
      <c r="Q339" s="467"/>
      <c r="R339" s="467"/>
      <c r="S339" s="467"/>
      <c r="T339" s="467"/>
      <c r="U339" s="467"/>
      <c r="V339" s="467"/>
      <c r="W339" s="467"/>
      <c r="X339" s="467"/>
      <c r="Y339" s="467"/>
      <c r="Z339" s="467"/>
      <c r="AA339" s="467"/>
      <c r="AB339" s="467"/>
      <c r="AC339" s="467"/>
      <c r="AD339" s="467"/>
      <c r="AE339" s="467"/>
      <c r="AF339" s="467"/>
      <c r="AG339" s="467"/>
      <c r="AH339" s="467"/>
      <c r="AI339" s="467"/>
      <c r="AJ339" s="467"/>
      <c r="AK339" s="467"/>
      <c r="AL339" s="467"/>
      <c r="AM339" s="467"/>
      <c r="AN339" s="467"/>
      <c r="AO339" s="467"/>
      <c r="AP339" s="467"/>
      <c r="AQ339" s="467"/>
      <c r="AR339" s="467"/>
      <c r="AS339" s="467"/>
      <c r="AT339" s="467"/>
      <c r="AU339" s="467"/>
      <c r="AV339" s="467"/>
      <c r="AW339" s="467"/>
      <c r="AX339" s="467"/>
      <c r="AY339" s="467"/>
      <c r="AZ339" s="467"/>
      <c r="BA339" s="467"/>
      <c r="BB339" s="467"/>
      <c r="BC339" s="467"/>
      <c r="BD339" s="467"/>
      <c r="BE339" s="467"/>
      <c r="BF339" s="467"/>
      <c r="BG339" s="467"/>
      <c r="BH339" s="467"/>
      <c r="BI339" s="467"/>
      <c r="BJ339" s="467"/>
      <c r="BK339" s="467"/>
      <c r="BL339" s="467"/>
      <c r="BM339" s="467"/>
      <c r="BN339" s="467"/>
    </row>
    <row r="340" spans="1:66" s="474" customFormat="1" ht="12.75">
      <c r="A340" s="524"/>
      <c r="B340" s="176"/>
      <c r="C340" s="176"/>
      <c r="D340" s="176"/>
      <c r="E340" s="176"/>
      <c r="F340" s="176"/>
      <c r="G340" s="176"/>
      <c r="H340" s="176"/>
      <c r="I340" s="176"/>
      <c r="J340" s="176"/>
      <c r="K340" s="176"/>
      <c r="L340" s="176"/>
      <c r="M340" s="176"/>
      <c r="N340" s="176"/>
      <c r="O340" s="176"/>
      <c r="P340" s="176"/>
      <c r="Q340" s="467"/>
      <c r="R340" s="467"/>
      <c r="S340" s="467"/>
      <c r="T340" s="467"/>
      <c r="U340" s="467"/>
      <c r="V340" s="467"/>
      <c r="W340" s="467"/>
      <c r="X340" s="467"/>
      <c r="Y340" s="467"/>
      <c r="Z340" s="467"/>
      <c r="AA340" s="467"/>
      <c r="AB340" s="467"/>
      <c r="AC340" s="467"/>
      <c r="AD340" s="467"/>
      <c r="AE340" s="467"/>
      <c r="AF340" s="467"/>
      <c r="AG340" s="467"/>
      <c r="AH340" s="467"/>
      <c r="AI340" s="467"/>
      <c r="AJ340" s="467"/>
      <c r="AK340" s="467"/>
      <c r="AL340" s="467"/>
      <c r="AM340" s="467"/>
      <c r="AN340" s="467"/>
      <c r="AO340" s="467"/>
      <c r="AP340" s="467"/>
      <c r="AQ340" s="467"/>
      <c r="AR340" s="467"/>
      <c r="AS340" s="467"/>
      <c r="AT340" s="467"/>
      <c r="AU340" s="467"/>
      <c r="AV340" s="467"/>
      <c r="AW340" s="467"/>
      <c r="AX340" s="467"/>
      <c r="AY340" s="467"/>
      <c r="AZ340" s="467"/>
      <c r="BA340" s="467"/>
      <c r="BB340" s="467"/>
      <c r="BC340" s="467"/>
      <c r="BD340" s="467"/>
      <c r="BE340" s="467"/>
      <c r="BF340" s="467"/>
      <c r="BG340" s="467"/>
      <c r="BH340" s="467"/>
      <c r="BI340" s="467"/>
      <c r="BJ340" s="467"/>
      <c r="BK340" s="467"/>
      <c r="BL340" s="467"/>
      <c r="BM340" s="467"/>
      <c r="BN340" s="467"/>
    </row>
    <row r="341" spans="1:66" s="474" customFormat="1" ht="12.75">
      <c r="A341" s="524"/>
      <c r="B341" s="176"/>
      <c r="C341" s="176"/>
      <c r="D341" s="176"/>
      <c r="E341" s="176"/>
      <c r="F341" s="176"/>
      <c r="G341" s="176"/>
      <c r="H341" s="176"/>
      <c r="I341" s="176"/>
      <c r="J341" s="176"/>
      <c r="K341" s="176"/>
      <c r="L341" s="176"/>
      <c r="M341" s="176"/>
      <c r="N341" s="176"/>
      <c r="O341" s="176"/>
      <c r="P341" s="176"/>
      <c r="Q341" s="467"/>
      <c r="R341" s="467"/>
      <c r="S341" s="467"/>
      <c r="T341" s="467"/>
      <c r="U341" s="467"/>
      <c r="V341" s="467"/>
      <c r="W341" s="467"/>
      <c r="X341" s="467"/>
      <c r="Y341" s="467"/>
      <c r="Z341" s="467"/>
      <c r="AA341" s="467"/>
      <c r="AB341" s="467"/>
      <c r="AC341" s="467"/>
      <c r="AD341" s="467"/>
      <c r="AE341" s="467"/>
      <c r="AF341" s="467"/>
      <c r="AG341" s="467"/>
      <c r="AH341" s="467"/>
      <c r="AI341" s="467"/>
      <c r="AJ341" s="467"/>
      <c r="AK341" s="467"/>
      <c r="AL341" s="467"/>
      <c r="AM341" s="467"/>
      <c r="AN341" s="467"/>
      <c r="AO341" s="467"/>
      <c r="AP341" s="467"/>
      <c r="AQ341" s="467"/>
      <c r="AR341" s="467"/>
      <c r="AS341" s="467"/>
      <c r="AT341" s="467"/>
      <c r="AU341" s="467"/>
      <c r="AV341" s="467"/>
      <c r="AW341" s="467"/>
      <c r="AX341" s="467"/>
      <c r="AY341" s="467"/>
      <c r="AZ341" s="467"/>
      <c r="BA341" s="467"/>
      <c r="BB341" s="467"/>
      <c r="BC341" s="467"/>
      <c r="BD341" s="467"/>
      <c r="BE341" s="467"/>
      <c r="BF341" s="467"/>
      <c r="BG341" s="467"/>
      <c r="BH341" s="467"/>
      <c r="BI341" s="467"/>
      <c r="BJ341" s="467"/>
      <c r="BK341" s="467"/>
      <c r="BL341" s="467"/>
      <c r="BM341" s="467"/>
      <c r="BN341" s="467"/>
    </row>
    <row r="342" spans="1:66" s="474" customFormat="1" ht="12.75">
      <c r="A342" s="524"/>
      <c r="B342" s="176"/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6"/>
      <c r="P342" s="176"/>
      <c r="Q342" s="467"/>
      <c r="R342" s="467"/>
      <c r="S342" s="467"/>
      <c r="T342" s="467"/>
      <c r="U342" s="467"/>
      <c r="V342" s="467"/>
      <c r="W342" s="467"/>
      <c r="X342" s="467"/>
      <c r="Y342" s="467"/>
      <c r="Z342" s="467"/>
      <c r="AA342" s="467"/>
      <c r="AB342" s="467"/>
      <c r="AC342" s="467"/>
      <c r="AD342" s="467"/>
      <c r="AE342" s="467"/>
      <c r="AF342" s="467"/>
      <c r="AG342" s="467"/>
      <c r="AH342" s="467"/>
      <c r="AI342" s="467"/>
      <c r="AJ342" s="467"/>
      <c r="AK342" s="467"/>
      <c r="AL342" s="467"/>
      <c r="AM342" s="467"/>
      <c r="AN342" s="467"/>
      <c r="AO342" s="467"/>
      <c r="AP342" s="467"/>
      <c r="AQ342" s="467"/>
      <c r="AR342" s="467"/>
      <c r="AS342" s="467"/>
      <c r="AT342" s="467"/>
      <c r="AU342" s="467"/>
      <c r="AV342" s="467"/>
      <c r="AW342" s="467"/>
      <c r="AX342" s="467"/>
      <c r="AY342" s="467"/>
      <c r="AZ342" s="467"/>
      <c r="BA342" s="467"/>
      <c r="BB342" s="467"/>
      <c r="BC342" s="467"/>
      <c r="BD342" s="467"/>
      <c r="BE342" s="467"/>
      <c r="BF342" s="467"/>
      <c r="BG342" s="467"/>
      <c r="BH342" s="467"/>
      <c r="BI342" s="467"/>
      <c r="BJ342" s="467"/>
      <c r="BK342" s="467"/>
      <c r="BL342" s="467"/>
      <c r="BM342" s="467"/>
      <c r="BN342" s="467"/>
    </row>
    <row r="343" spans="1:66" s="474" customFormat="1" ht="12.75">
      <c r="A343" s="524"/>
      <c r="B343" s="176"/>
      <c r="C343" s="176"/>
      <c r="D343" s="176"/>
      <c r="E343" s="176"/>
      <c r="F343" s="176"/>
      <c r="G343" s="176"/>
      <c r="H343" s="176"/>
      <c r="I343" s="176"/>
      <c r="J343" s="176"/>
      <c r="K343" s="176"/>
      <c r="L343" s="176"/>
      <c r="M343" s="176"/>
      <c r="N343" s="176"/>
      <c r="O343" s="176"/>
      <c r="P343" s="176"/>
      <c r="Q343" s="467"/>
      <c r="R343" s="467"/>
      <c r="S343" s="467"/>
      <c r="T343" s="467"/>
      <c r="U343" s="467"/>
      <c r="V343" s="467"/>
      <c r="W343" s="467"/>
      <c r="X343" s="467"/>
      <c r="Y343" s="467"/>
      <c r="Z343" s="467"/>
      <c r="AA343" s="467"/>
      <c r="AB343" s="467"/>
      <c r="AC343" s="467"/>
      <c r="AD343" s="467"/>
      <c r="AE343" s="467"/>
      <c r="AF343" s="467"/>
      <c r="AG343" s="467"/>
      <c r="AH343" s="467"/>
      <c r="AI343" s="467"/>
      <c r="AJ343" s="467"/>
      <c r="AK343" s="467"/>
      <c r="AL343" s="467"/>
      <c r="AM343" s="467"/>
      <c r="AN343" s="467"/>
      <c r="AO343" s="467"/>
      <c r="AP343" s="467"/>
      <c r="AQ343" s="467"/>
      <c r="AR343" s="467"/>
      <c r="AS343" s="467"/>
      <c r="AT343" s="467"/>
      <c r="AU343" s="467"/>
      <c r="AV343" s="467"/>
      <c r="AW343" s="467"/>
      <c r="AX343" s="467"/>
      <c r="AY343" s="467"/>
      <c r="AZ343" s="467"/>
      <c r="BA343" s="467"/>
      <c r="BB343" s="467"/>
      <c r="BC343" s="467"/>
      <c r="BD343" s="467"/>
      <c r="BE343" s="467"/>
      <c r="BF343" s="467"/>
      <c r="BG343" s="467"/>
      <c r="BH343" s="467"/>
      <c r="BI343" s="467"/>
      <c r="BJ343" s="467"/>
      <c r="BK343" s="467"/>
      <c r="BL343" s="467"/>
      <c r="BM343" s="467"/>
      <c r="BN343" s="467"/>
    </row>
    <row r="344" spans="1:66" s="474" customFormat="1" ht="12.75">
      <c r="A344" s="524"/>
      <c r="B344" s="176"/>
      <c r="C344" s="176"/>
      <c r="D344" s="176"/>
      <c r="E344" s="176"/>
      <c r="F344" s="176"/>
      <c r="G344" s="176"/>
      <c r="H344" s="176"/>
      <c r="I344" s="176"/>
      <c r="J344" s="176"/>
      <c r="K344" s="176"/>
      <c r="L344" s="176"/>
      <c r="M344" s="176"/>
      <c r="N344" s="176"/>
      <c r="O344" s="176"/>
      <c r="P344" s="176"/>
      <c r="Q344" s="467"/>
      <c r="R344" s="467"/>
      <c r="S344" s="467"/>
      <c r="T344" s="467"/>
      <c r="U344" s="467"/>
      <c r="V344" s="467"/>
      <c r="W344" s="467"/>
      <c r="X344" s="467"/>
      <c r="Y344" s="467"/>
      <c r="Z344" s="467"/>
      <c r="AA344" s="467"/>
      <c r="AB344" s="467"/>
      <c r="AC344" s="467"/>
      <c r="AD344" s="467"/>
      <c r="AE344" s="467"/>
      <c r="AF344" s="467"/>
      <c r="AG344" s="467"/>
      <c r="AH344" s="467"/>
      <c r="AI344" s="467"/>
      <c r="AJ344" s="467"/>
      <c r="AK344" s="467"/>
      <c r="AL344" s="467"/>
      <c r="AM344" s="467"/>
      <c r="AN344" s="467"/>
      <c r="AO344" s="467"/>
      <c r="AP344" s="467"/>
      <c r="AQ344" s="467"/>
      <c r="AR344" s="467"/>
      <c r="AS344" s="467"/>
      <c r="AT344" s="467"/>
      <c r="AU344" s="467"/>
      <c r="AV344" s="467"/>
      <c r="AW344" s="467"/>
      <c r="AX344" s="467"/>
      <c r="AY344" s="467"/>
      <c r="AZ344" s="467"/>
      <c r="BA344" s="467"/>
      <c r="BB344" s="467"/>
      <c r="BC344" s="467"/>
      <c r="BD344" s="467"/>
      <c r="BE344" s="467"/>
      <c r="BF344" s="467"/>
      <c r="BG344" s="467"/>
      <c r="BH344" s="467"/>
      <c r="BI344" s="467"/>
      <c r="BJ344" s="467"/>
      <c r="BK344" s="467"/>
      <c r="BL344" s="467"/>
      <c r="BM344" s="467"/>
      <c r="BN344" s="467"/>
    </row>
    <row r="345" spans="1:66" s="474" customFormat="1" ht="12.75">
      <c r="A345" s="524"/>
      <c r="B345" s="176"/>
      <c r="C345" s="176"/>
      <c r="D345" s="176"/>
      <c r="E345" s="176"/>
      <c r="F345" s="176"/>
      <c r="G345" s="176"/>
      <c r="H345" s="176"/>
      <c r="I345" s="176"/>
      <c r="J345" s="176"/>
      <c r="K345" s="176"/>
      <c r="L345" s="176"/>
      <c r="M345" s="176"/>
      <c r="N345" s="176"/>
      <c r="O345" s="176"/>
      <c r="P345" s="176"/>
      <c r="Q345" s="467"/>
      <c r="R345" s="467"/>
      <c r="S345" s="467"/>
      <c r="T345" s="467"/>
      <c r="U345" s="467"/>
      <c r="V345" s="467"/>
      <c r="W345" s="467"/>
      <c r="X345" s="467"/>
      <c r="Y345" s="467"/>
      <c r="Z345" s="467"/>
      <c r="AA345" s="467"/>
      <c r="AB345" s="467"/>
      <c r="AC345" s="467"/>
      <c r="AD345" s="467"/>
      <c r="AE345" s="467"/>
      <c r="AF345" s="467"/>
      <c r="AG345" s="467"/>
      <c r="AH345" s="467"/>
      <c r="AI345" s="467"/>
      <c r="AJ345" s="467"/>
      <c r="AK345" s="467"/>
      <c r="AL345" s="467"/>
      <c r="AM345" s="467"/>
      <c r="AN345" s="467"/>
      <c r="AO345" s="467"/>
      <c r="AP345" s="467"/>
      <c r="AQ345" s="467"/>
      <c r="AR345" s="467"/>
      <c r="AS345" s="467"/>
      <c r="AT345" s="467"/>
      <c r="AU345" s="467"/>
      <c r="AV345" s="467"/>
      <c r="AW345" s="467"/>
      <c r="AX345" s="467"/>
      <c r="AY345" s="467"/>
      <c r="AZ345" s="467"/>
      <c r="BA345" s="467"/>
      <c r="BB345" s="467"/>
      <c r="BC345" s="467"/>
      <c r="BD345" s="467"/>
      <c r="BE345" s="467"/>
      <c r="BF345" s="467"/>
      <c r="BG345" s="467"/>
      <c r="BH345" s="467"/>
      <c r="BI345" s="467"/>
      <c r="BJ345" s="467"/>
      <c r="BK345" s="467"/>
      <c r="BL345" s="467"/>
      <c r="BM345" s="467"/>
      <c r="BN345" s="467"/>
    </row>
    <row r="346" spans="1:66" s="474" customFormat="1" ht="12.75">
      <c r="A346" s="524"/>
      <c r="B346" s="176"/>
      <c r="C346" s="176"/>
      <c r="D346" s="176"/>
      <c r="E346" s="176"/>
      <c r="F346" s="176"/>
      <c r="G346" s="176"/>
      <c r="H346" s="176"/>
      <c r="I346" s="176"/>
      <c r="J346" s="176"/>
      <c r="K346" s="176"/>
      <c r="L346" s="176"/>
      <c r="M346" s="176"/>
      <c r="N346" s="176"/>
      <c r="O346" s="176"/>
      <c r="P346" s="176"/>
      <c r="Q346" s="467"/>
      <c r="R346" s="467"/>
      <c r="S346" s="467"/>
      <c r="T346" s="467"/>
      <c r="U346" s="467"/>
      <c r="V346" s="467"/>
      <c r="W346" s="467"/>
      <c r="X346" s="467"/>
      <c r="Y346" s="467"/>
      <c r="Z346" s="467"/>
      <c r="AA346" s="467"/>
      <c r="AB346" s="467"/>
      <c r="AC346" s="467"/>
      <c r="AD346" s="467"/>
      <c r="AE346" s="467"/>
      <c r="AF346" s="467"/>
      <c r="AG346" s="467"/>
      <c r="AH346" s="467"/>
      <c r="AI346" s="467"/>
      <c r="AJ346" s="467"/>
      <c r="AK346" s="467"/>
      <c r="AL346" s="467"/>
      <c r="AM346" s="467"/>
      <c r="AN346" s="467"/>
      <c r="AO346" s="467"/>
      <c r="AP346" s="467"/>
      <c r="AQ346" s="467"/>
      <c r="AR346" s="467"/>
      <c r="AS346" s="467"/>
      <c r="AT346" s="467"/>
      <c r="AU346" s="467"/>
      <c r="AV346" s="467"/>
      <c r="AW346" s="467"/>
      <c r="AX346" s="467"/>
      <c r="AY346" s="467"/>
      <c r="AZ346" s="467"/>
      <c r="BA346" s="467"/>
      <c r="BB346" s="467"/>
      <c r="BC346" s="467"/>
      <c r="BD346" s="467"/>
      <c r="BE346" s="467"/>
      <c r="BF346" s="467"/>
      <c r="BG346" s="467"/>
      <c r="BH346" s="467"/>
      <c r="BI346" s="467"/>
      <c r="BJ346" s="467"/>
      <c r="BK346" s="467"/>
      <c r="BL346" s="467"/>
      <c r="BM346" s="467"/>
      <c r="BN346" s="467"/>
    </row>
    <row r="347" spans="1:66" s="474" customFormat="1" ht="12.75">
      <c r="A347" s="524"/>
      <c r="B347" s="176"/>
      <c r="C347" s="176"/>
      <c r="D347" s="176"/>
      <c r="E347" s="176"/>
      <c r="F347" s="176"/>
      <c r="G347" s="176"/>
      <c r="H347" s="176"/>
      <c r="I347" s="176"/>
      <c r="J347" s="176"/>
      <c r="K347" s="176"/>
      <c r="L347" s="176"/>
      <c r="M347" s="176"/>
      <c r="N347" s="176"/>
      <c r="O347" s="176"/>
      <c r="P347" s="176"/>
      <c r="Q347" s="467"/>
      <c r="R347" s="467"/>
      <c r="S347" s="467"/>
      <c r="T347" s="467"/>
      <c r="U347" s="467"/>
      <c r="V347" s="467"/>
      <c r="W347" s="467"/>
      <c r="X347" s="467"/>
      <c r="Y347" s="467"/>
      <c r="Z347" s="467"/>
      <c r="AA347" s="467"/>
      <c r="AB347" s="467"/>
      <c r="AC347" s="467"/>
      <c r="AD347" s="467"/>
      <c r="AE347" s="467"/>
      <c r="AF347" s="467"/>
      <c r="AG347" s="467"/>
      <c r="AH347" s="467"/>
      <c r="AI347" s="467"/>
      <c r="AJ347" s="467"/>
      <c r="AK347" s="467"/>
      <c r="AL347" s="467"/>
      <c r="AM347" s="467"/>
      <c r="AN347" s="467"/>
      <c r="AO347" s="467"/>
      <c r="AP347" s="467"/>
      <c r="AQ347" s="467"/>
      <c r="AR347" s="467"/>
      <c r="AS347" s="467"/>
      <c r="AT347" s="467"/>
      <c r="AU347" s="467"/>
      <c r="AV347" s="467"/>
      <c r="AW347" s="467"/>
      <c r="AX347" s="467"/>
      <c r="AY347" s="467"/>
      <c r="AZ347" s="467"/>
      <c r="BA347" s="467"/>
      <c r="BB347" s="467"/>
      <c r="BC347" s="467"/>
      <c r="BD347" s="467"/>
      <c r="BE347" s="467"/>
      <c r="BF347" s="467"/>
      <c r="BG347" s="467"/>
      <c r="BH347" s="467"/>
      <c r="BI347" s="467"/>
      <c r="BJ347" s="467"/>
      <c r="BK347" s="467"/>
      <c r="BL347" s="467"/>
      <c r="BM347" s="467"/>
      <c r="BN347" s="467"/>
    </row>
    <row r="348" spans="1:66" s="474" customFormat="1" ht="12.75">
      <c r="A348" s="524"/>
      <c r="B348" s="176"/>
      <c r="C348" s="176"/>
      <c r="D348" s="176"/>
      <c r="E348" s="176"/>
      <c r="F348" s="176"/>
      <c r="G348" s="176"/>
      <c r="H348" s="176"/>
      <c r="I348" s="176"/>
      <c r="J348" s="176"/>
      <c r="K348" s="176"/>
      <c r="L348" s="176"/>
      <c r="M348" s="176"/>
      <c r="N348" s="176"/>
      <c r="O348" s="176"/>
      <c r="P348" s="176"/>
      <c r="Q348" s="467"/>
      <c r="R348" s="467"/>
      <c r="S348" s="467"/>
      <c r="T348" s="467"/>
      <c r="U348" s="467"/>
      <c r="V348" s="467"/>
      <c r="W348" s="467"/>
      <c r="X348" s="467"/>
      <c r="Y348" s="467"/>
      <c r="Z348" s="467"/>
      <c r="AA348" s="467"/>
      <c r="AB348" s="467"/>
      <c r="AC348" s="467"/>
      <c r="AD348" s="467"/>
      <c r="AE348" s="467"/>
      <c r="AF348" s="467"/>
      <c r="AG348" s="467"/>
      <c r="AH348" s="467"/>
      <c r="AI348" s="467"/>
      <c r="AJ348" s="467"/>
      <c r="AK348" s="467"/>
      <c r="AL348" s="467"/>
      <c r="AM348" s="467"/>
      <c r="AN348" s="467"/>
      <c r="AO348" s="467"/>
      <c r="AP348" s="467"/>
      <c r="AQ348" s="467"/>
      <c r="AR348" s="467"/>
      <c r="AS348" s="467"/>
      <c r="AT348" s="467"/>
      <c r="AU348" s="467"/>
      <c r="AV348" s="467"/>
      <c r="AW348" s="467"/>
      <c r="AX348" s="467"/>
      <c r="AY348" s="467"/>
      <c r="AZ348" s="467"/>
      <c r="BA348" s="467"/>
      <c r="BB348" s="467"/>
      <c r="BC348" s="467"/>
      <c r="BD348" s="467"/>
      <c r="BE348" s="467"/>
      <c r="BF348" s="467"/>
      <c r="BG348" s="467"/>
      <c r="BH348" s="467"/>
      <c r="BI348" s="467"/>
      <c r="BJ348" s="467"/>
      <c r="BK348" s="467"/>
      <c r="BL348" s="467"/>
      <c r="BM348" s="467"/>
      <c r="BN348" s="467"/>
    </row>
    <row r="349" spans="1:66" s="474" customFormat="1" ht="12.75">
      <c r="A349" s="524"/>
      <c r="B349" s="176"/>
      <c r="C349" s="176"/>
      <c r="D349" s="176"/>
      <c r="E349" s="176"/>
      <c r="F349" s="176"/>
      <c r="G349" s="176"/>
      <c r="H349" s="176"/>
      <c r="I349" s="176"/>
      <c r="J349" s="176"/>
      <c r="K349" s="176"/>
      <c r="L349" s="176"/>
      <c r="M349" s="176"/>
      <c r="N349" s="176"/>
      <c r="O349" s="176"/>
      <c r="P349" s="176"/>
      <c r="Q349" s="467"/>
      <c r="R349" s="467"/>
      <c r="S349" s="467"/>
      <c r="T349" s="467"/>
      <c r="U349" s="467"/>
      <c r="V349" s="467"/>
      <c r="W349" s="467"/>
      <c r="X349" s="467"/>
      <c r="Y349" s="467"/>
      <c r="Z349" s="467"/>
      <c r="AA349" s="467"/>
      <c r="AB349" s="467"/>
      <c r="AC349" s="467"/>
      <c r="AD349" s="467"/>
      <c r="AE349" s="467"/>
      <c r="AF349" s="467"/>
      <c r="AG349" s="467"/>
      <c r="AH349" s="467"/>
      <c r="AI349" s="467"/>
      <c r="AJ349" s="467"/>
      <c r="AK349" s="467"/>
      <c r="AL349" s="467"/>
      <c r="AM349" s="467"/>
      <c r="AN349" s="467"/>
      <c r="AO349" s="467"/>
      <c r="AP349" s="467"/>
      <c r="AQ349" s="467"/>
      <c r="AR349" s="467"/>
      <c r="AS349" s="467"/>
      <c r="AT349" s="467"/>
      <c r="AU349" s="467"/>
      <c r="AV349" s="467"/>
      <c r="AW349" s="467"/>
      <c r="AX349" s="467"/>
      <c r="AY349" s="467"/>
      <c r="AZ349" s="467"/>
      <c r="BA349" s="467"/>
      <c r="BB349" s="467"/>
      <c r="BC349" s="467"/>
      <c r="BD349" s="467"/>
      <c r="BE349" s="467"/>
      <c r="BF349" s="467"/>
      <c r="BG349" s="467"/>
      <c r="BH349" s="467"/>
      <c r="BI349" s="467"/>
      <c r="BJ349" s="467"/>
      <c r="BK349" s="467"/>
      <c r="BL349" s="467"/>
      <c r="BM349" s="467"/>
      <c r="BN349" s="467"/>
    </row>
    <row r="350" spans="1:66" s="474" customFormat="1" ht="12.75">
      <c r="A350" s="524"/>
      <c r="B350" s="176"/>
      <c r="C350" s="176"/>
      <c r="D350" s="176"/>
      <c r="E350" s="176"/>
      <c r="F350" s="176"/>
      <c r="G350" s="176"/>
      <c r="H350" s="176"/>
      <c r="I350" s="176"/>
      <c r="J350" s="176"/>
      <c r="K350" s="176"/>
      <c r="L350" s="176"/>
      <c r="M350" s="176"/>
      <c r="N350" s="176"/>
      <c r="O350" s="176"/>
      <c r="P350" s="176"/>
      <c r="Q350" s="467"/>
      <c r="R350" s="467"/>
      <c r="S350" s="467"/>
      <c r="T350" s="467"/>
      <c r="U350" s="467"/>
      <c r="V350" s="467"/>
      <c r="W350" s="467"/>
      <c r="X350" s="467"/>
      <c r="Y350" s="467"/>
      <c r="Z350" s="467"/>
      <c r="AA350" s="467"/>
      <c r="AB350" s="467"/>
      <c r="AC350" s="467"/>
      <c r="AD350" s="467"/>
      <c r="AE350" s="467"/>
      <c r="AF350" s="467"/>
      <c r="AG350" s="467"/>
      <c r="AH350" s="467"/>
      <c r="AI350" s="467"/>
      <c r="AJ350" s="467"/>
      <c r="AK350" s="467"/>
      <c r="AL350" s="467"/>
      <c r="AM350" s="467"/>
      <c r="AN350" s="467"/>
      <c r="AO350" s="467"/>
      <c r="AP350" s="467"/>
      <c r="AQ350" s="467"/>
      <c r="AR350" s="467"/>
      <c r="AS350" s="467"/>
      <c r="AT350" s="467"/>
      <c r="AU350" s="467"/>
      <c r="AV350" s="467"/>
      <c r="AW350" s="467"/>
      <c r="AX350" s="467"/>
      <c r="AY350" s="467"/>
      <c r="AZ350" s="467"/>
      <c r="BA350" s="467"/>
      <c r="BB350" s="467"/>
      <c r="BC350" s="467"/>
      <c r="BD350" s="467"/>
      <c r="BE350" s="467"/>
      <c r="BF350" s="467"/>
      <c r="BG350" s="467"/>
      <c r="BH350" s="467"/>
      <c r="BI350" s="467"/>
      <c r="BJ350" s="467"/>
      <c r="BK350" s="467"/>
      <c r="BL350" s="467"/>
      <c r="BM350" s="467"/>
      <c r="BN350" s="467"/>
    </row>
    <row r="351" spans="1:66" s="474" customFormat="1" ht="12.75">
      <c r="A351" s="524"/>
      <c r="B351" s="176"/>
      <c r="C351" s="176"/>
      <c r="D351" s="176"/>
      <c r="E351" s="176"/>
      <c r="F351" s="176"/>
      <c r="G351" s="176"/>
      <c r="H351" s="176"/>
      <c r="I351" s="176"/>
      <c r="J351" s="176"/>
      <c r="K351" s="176"/>
      <c r="L351" s="176"/>
      <c r="M351" s="176"/>
      <c r="N351" s="176"/>
      <c r="O351" s="176"/>
      <c r="P351" s="176"/>
      <c r="Q351" s="467"/>
      <c r="R351" s="467"/>
      <c r="S351" s="467"/>
      <c r="T351" s="467"/>
      <c r="U351" s="467"/>
      <c r="V351" s="467"/>
      <c r="W351" s="467"/>
      <c r="X351" s="467"/>
      <c r="Y351" s="467"/>
      <c r="Z351" s="467"/>
      <c r="AA351" s="467"/>
      <c r="AB351" s="467"/>
      <c r="AC351" s="467"/>
      <c r="AD351" s="467"/>
      <c r="AE351" s="467"/>
      <c r="AF351" s="467"/>
      <c r="AG351" s="467"/>
      <c r="AH351" s="467"/>
      <c r="AI351" s="467"/>
      <c r="AJ351" s="467"/>
      <c r="AK351" s="467"/>
      <c r="AL351" s="467"/>
      <c r="AM351" s="467"/>
      <c r="AN351" s="467"/>
      <c r="AO351" s="467"/>
      <c r="AP351" s="467"/>
      <c r="AQ351" s="467"/>
      <c r="AR351" s="467"/>
      <c r="AS351" s="467"/>
      <c r="AT351" s="467"/>
      <c r="AU351" s="467"/>
      <c r="AV351" s="467"/>
      <c r="AW351" s="467"/>
      <c r="AX351" s="467"/>
      <c r="AY351" s="467"/>
      <c r="AZ351" s="467"/>
      <c r="BA351" s="467"/>
      <c r="BB351" s="467"/>
      <c r="BC351" s="467"/>
      <c r="BD351" s="467"/>
      <c r="BE351" s="467"/>
      <c r="BF351" s="467"/>
      <c r="BG351" s="467"/>
      <c r="BH351" s="467"/>
      <c r="BI351" s="467"/>
      <c r="BJ351" s="467"/>
      <c r="BK351" s="467"/>
      <c r="BL351" s="467"/>
      <c r="BM351" s="467"/>
      <c r="BN351" s="467"/>
    </row>
    <row r="352" spans="1:66" s="474" customFormat="1" ht="12.75">
      <c r="A352" s="524"/>
      <c r="B352" s="176"/>
      <c r="C352" s="176"/>
      <c r="D352" s="176"/>
      <c r="E352" s="176"/>
      <c r="F352" s="176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  <c r="Q352" s="467"/>
      <c r="R352" s="467"/>
      <c r="S352" s="467"/>
      <c r="T352" s="467"/>
      <c r="U352" s="467"/>
      <c r="V352" s="467"/>
      <c r="W352" s="467"/>
      <c r="X352" s="467"/>
      <c r="Y352" s="467"/>
      <c r="Z352" s="467"/>
      <c r="AA352" s="467"/>
      <c r="AB352" s="467"/>
      <c r="AC352" s="467"/>
      <c r="AD352" s="467"/>
      <c r="AE352" s="467"/>
      <c r="AF352" s="467"/>
      <c r="AG352" s="467"/>
      <c r="AH352" s="467"/>
      <c r="AI352" s="467"/>
      <c r="AJ352" s="467"/>
      <c r="AK352" s="467"/>
      <c r="AL352" s="467"/>
      <c r="AM352" s="467"/>
      <c r="AN352" s="467"/>
      <c r="AO352" s="467"/>
      <c r="AP352" s="467"/>
      <c r="AQ352" s="467"/>
      <c r="AR352" s="467"/>
      <c r="AS352" s="467"/>
      <c r="AT352" s="467"/>
      <c r="AU352" s="467"/>
      <c r="AV352" s="467"/>
      <c r="AW352" s="467"/>
      <c r="AX352" s="467"/>
      <c r="AY352" s="467"/>
      <c r="AZ352" s="467"/>
      <c r="BA352" s="467"/>
      <c r="BB352" s="467"/>
      <c r="BC352" s="467"/>
      <c r="BD352" s="467"/>
      <c r="BE352" s="467"/>
      <c r="BF352" s="467"/>
      <c r="BG352" s="467"/>
      <c r="BH352" s="467"/>
      <c r="BI352" s="467"/>
      <c r="BJ352" s="467"/>
      <c r="BK352" s="467"/>
      <c r="BL352" s="467"/>
      <c r="BM352" s="467"/>
      <c r="BN352" s="467"/>
    </row>
    <row r="353" spans="1:66" s="474" customFormat="1" ht="12.75">
      <c r="A353" s="524"/>
      <c r="B353" s="176"/>
      <c r="C353" s="176"/>
      <c r="D353" s="176"/>
      <c r="E353" s="176"/>
      <c r="F353" s="176"/>
      <c r="G353" s="176"/>
      <c r="H353" s="176"/>
      <c r="I353" s="176"/>
      <c r="J353" s="176"/>
      <c r="K353" s="176"/>
      <c r="L353" s="176"/>
      <c r="M353" s="176"/>
      <c r="N353" s="176"/>
      <c r="O353" s="176"/>
      <c r="P353" s="176"/>
      <c r="Q353" s="467"/>
      <c r="R353" s="467"/>
      <c r="S353" s="467"/>
      <c r="T353" s="467"/>
      <c r="U353" s="467"/>
      <c r="V353" s="467"/>
      <c r="W353" s="467"/>
      <c r="X353" s="467"/>
      <c r="Y353" s="467"/>
      <c r="Z353" s="467"/>
      <c r="AA353" s="467"/>
      <c r="AB353" s="467"/>
      <c r="AC353" s="467"/>
      <c r="AD353" s="467"/>
      <c r="AE353" s="467"/>
      <c r="AF353" s="467"/>
      <c r="AG353" s="467"/>
      <c r="AH353" s="467"/>
      <c r="AI353" s="467"/>
      <c r="AJ353" s="467"/>
      <c r="AK353" s="467"/>
      <c r="AL353" s="467"/>
      <c r="AM353" s="467"/>
      <c r="AN353" s="467"/>
      <c r="AO353" s="467"/>
      <c r="AP353" s="467"/>
      <c r="AQ353" s="467"/>
      <c r="AR353" s="467"/>
      <c r="AS353" s="467"/>
      <c r="AT353" s="467"/>
      <c r="AU353" s="467"/>
      <c r="AV353" s="467"/>
      <c r="AW353" s="467"/>
      <c r="AX353" s="467"/>
      <c r="AY353" s="467"/>
      <c r="AZ353" s="467"/>
      <c r="BA353" s="467"/>
      <c r="BB353" s="467"/>
      <c r="BC353" s="467"/>
      <c r="BD353" s="467"/>
      <c r="BE353" s="467"/>
      <c r="BF353" s="467"/>
      <c r="BG353" s="467"/>
      <c r="BH353" s="467"/>
      <c r="BI353" s="467"/>
      <c r="BJ353" s="467"/>
      <c r="BK353" s="467"/>
      <c r="BL353" s="467"/>
      <c r="BM353" s="467"/>
      <c r="BN353" s="467"/>
    </row>
    <row r="354" spans="1:66" s="474" customFormat="1" ht="12.75">
      <c r="A354" s="524"/>
      <c r="B354" s="176"/>
      <c r="C354" s="176"/>
      <c r="D354" s="176"/>
      <c r="E354" s="176"/>
      <c r="F354" s="176"/>
      <c r="G354" s="176"/>
      <c r="H354" s="176"/>
      <c r="I354" s="176"/>
      <c r="J354" s="176"/>
      <c r="K354" s="176"/>
      <c r="L354" s="176"/>
      <c r="M354" s="176"/>
      <c r="N354" s="176"/>
      <c r="O354" s="176"/>
      <c r="P354" s="176"/>
      <c r="Q354" s="467"/>
      <c r="R354" s="467"/>
      <c r="S354" s="467"/>
      <c r="T354" s="467"/>
      <c r="U354" s="467"/>
      <c r="V354" s="467"/>
      <c r="W354" s="467"/>
      <c r="X354" s="467"/>
      <c r="Y354" s="467"/>
      <c r="Z354" s="467"/>
      <c r="AA354" s="467"/>
      <c r="AB354" s="467"/>
      <c r="AC354" s="467"/>
      <c r="AD354" s="467"/>
      <c r="AE354" s="467"/>
      <c r="AF354" s="467"/>
      <c r="AG354" s="467"/>
      <c r="AH354" s="467"/>
      <c r="AI354" s="467"/>
      <c r="AJ354" s="467"/>
      <c r="AK354" s="467"/>
      <c r="AL354" s="467"/>
      <c r="AM354" s="467"/>
      <c r="AN354" s="467"/>
      <c r="AO354" s="467"/>
      <c r="AP354" s="467"/>
      <c r="AQ354" s="467"/>
      <c r="AR354" s="467"/>
      <c r="AS354" s="467"/>
      <c r="AT354" s="467"/>
      <c r="AU354" s="467"/>
      <c r="AV354" s="467"/>
      <c r="AW354" s="467"/>
      <c r="AX354" s="467"/>
      <c r="AY354" s="467"/>
      <c r="AZ354" s="467"/>
      <c r="BA354" s="467"/>
      <c r="BB354" s="467"/>
      <c r="BC354" s="467"/>
      <c r="BD354" s="467"/>
      <c r="BE354" s="467"/>
      <c r="BF354" s="467"/>
      <c r="BG354" s="467"/>
      <c r="BH354" s="467"/>
      <c r="BI354" s="467"/>
      <c r="BJ354" s="467"/>
      <c r="BK354" s="467"/>
      <c r="BL354" s="467"/>
      <c r="BM354" s="467"/>
      <c r="BN354" s="467"/>
    </row>
    <row r="355" spans="1:66" s="474" customFormat="1" ht="12.75">
      <c r="A355" s="524"/>
      <c r="B355" s="176"/>
      <c r="C355" s="176"/>
      <c r="D355" s="176"/>
      <c r="E355" s="176"/>
      <c r="F355" s="176"/>
      <c r="G355" s="176"/>
      <c r="H355" s="176"/>
      <c r="I355" s="176"/>
      <c r="J355" s="176"/>
      <c r="K355" s="176"/>
      <c r="L355" s="176"/>
      <c r="M355" s="176"/>
      <c r="N355" s="176"/>
      <c r="O355" s="176"/>
      <c r="P355" s="176"/>
      <c r="Q355" s="467"/>
      <c r="R355" s="467"/>
      <c r="S355" s="467"/>
      <c r="T355" s="467"/>
      <c r="U355" s="467"/>
      <c r="V355" s="467"/>
      <c r="W355" s="467"/>
      <c r="X355" s="467"/>
      <c r="Y355" s="467"/>
      <c r="Z355" s="467"/>
      <c r="AA355" s="467"/>
      <c r="AB355" s="467"/>
      <c r="AC355" s="467"/>
      <c r="AD355" s="467"/>
      <c r="AE355" s="467"/>
      <c r="AF355" s="467"/>
      <c r="AG355" s="467"/>
      <c r="AH355" s="467"/>
      <c r="AI355" s="467"/>
      <c r="AJ355" s="467"/>
      <c r="AK355" s="467"/>
      <c r="AL355" s="467"/>
      <c r="AM355" s="467"/>
      <c r="AN355" s="467"/>
      <c r="AO355" s="467"/>
      <c r="AP355" s="467"/>
      <c r="AQ355" s="467"/>
      <c r="AR355" s="467"/>
      <c r="AS355" s="467"/>
      <c r="AT355" s="467"/>
      <c r="AU355" s="467"/>
      <c r="AV355" s="467"/>
      <c r="AW355" s="467"/>
      <c r="AX355" s="467"/>
      <c r="AY355" s="467"/>
      <c r="AZ355" s="467"/>
      <c r="BA355" s="467"/>
      <c r="BB355" s="467"/>
      <c r="BC355" s="467"/>
      <c r="BD355" s="467"/>
      <c r="BE355" s="467"/>
      <c r="BF355" s="467"/>
      <c r="BG355" s="467"/>
      <c r="BH355" s="467"/>
      <c r="BI355" s="467"/>
      <c r="BJ355" s="467"/>
      <c r="BK355" s="467"/>
      <c r="BL355" s="467"/>
      <c r="BM355" s="467"/>
      <c r="BN355" s="467"/>
    </row>
    <row r="356" spans="1:66" s="474" customFormat="1" ht="12.75">
      <c r="A356" s="524"/>
      <c r="B356" s="176"/>
      <c r="C356" s="176"/>
      <c r="D356" s="176"/>
      <c r="E356" s="176"/>
      <c r="F356" s="176"/>
      <c r="G356" s="176"/>
      <c r="H356" s="176"/>
      <c r="I356" s="176"/>
      <c r="J356" s="176"/>
      <c r="K356" s="176"/>
      <c r="L356" s="176"/>
      <c r="M356" s="176"/>
      <c r="N356" s="176"/>
      <c r="O356" s="176"/>
      <c r="P356" s="176"/>
      <c r="Q356" s="467"/>
      <c r="R356" s="467"/>
      <c r="S356" s="467"/>
      <c r="T356" s="467"/>
      <c r="U356" s="467"/>
      <c r="V356" s="467"/>
      <c r="W356" s="467"/>
      <c r="X356" s="467"/>
      <c r="Y356" s="467"/>
      <c r="Z356" s="467"/>
      <c r="AA356" s="467"/>
      <c r="AB356" s="467"/>
      <c r="AC356" s="467"/>
      <c r="AD356" s="467"/>
      <c r="AE356" s="467"/>
      <c r="AF356" s="467"/>
      <c r="AG356" s="467"/>
      <c r="AH356" s="467"/>
      <c r="AI356" s="467"/>
      <c r="AJ356" s="467"/>
      <c r="AK356" s="467"/>
      <c r="AL356" s="467"/>
      <c r="AM356" s="467"/>
      <c r="AN356" s="467"/>
      <c r="AO356" s="467"/>
      <c r="AP356" s="467"/>
      <c r="AQ356" s="467"/>
      <c r="AR356" s="467"/>
      <c r="AS356" s="467"/>
      <c r="AT356" s="467"/>
      <c r="AU356" s="467"/>
      <c r="AV356" s="467"/>
      <c r="AW356" s="467"/>
      <c r="AX356" s="467"/>
      <c r="AY356" s="467"/>
      <c r="AZ356" s="467"/>
      <c r="BA356" s="467"/>
      <c r="BB356" s="467"/>
      <c r="BC356" s="467"/>
      <c r="BD356" s="467"/>
      <c r="BE356" s="467"/>
      <c r="BF356" s="467"/>
      <c r="BG356" s="467"/>
      <c r="BH356" s="467"/>
      <c r="BI356" s="467"/>
      <c r="BJ356" s="467"/>
      <c r="BK356" s="467"/>
      <c r="BL356" s="467"/>
      <c r="BM356" s="467"/>
      <c r="BN356" s="467"/>
    </row>
    <row r="357" spans="1:66" s="474" customFormat="1" ht="12.75">
      <c r="A357" s="524"/>
      <c r="B357" s="176"/>
      <c r="C357" s="176"/>
      <c r="D357" s="176"/>
      <c r="E357" s="176"/>
      <c r="F357" s="176"/>
      <c r="G357" s="176"/>
      <c r="H357" s="176"/>
      <c r="I357" s="176"/>
      <c r="J357" s="176"/>
      <c r="K357" s="176"/>
      <c r="L357" s="176"/>
      <c r="M357" s="176"/>
      <c r="N357" s="176"/>
      <c r="O357" s="176"/>
      <c r="P357" s="176"/>
      <c r="Q357" s="467"/>
      <c r="R357" s="467"/>
      <c r="S357" s="467"/>
      <c r="T357" s="467"/>
      <c r="U357" s="467"/>
      <c r="V357" s="467"/>
      <c r="W357" s="467"/>
      <c r="X357" s="467"/>
      <c r="Y357" s="467"/>
      <c r="Z357" s="467"/>
      <c r="AA357" s="467"/>
      <c r="AB357" s="467"/>
      <c r="AC357" s="467"/>
      <c r="AD357" s="467"/>
      <c r="AE357" s="467"/>
      <c r="AF357" s="467"/>
      <c r="AG357" s="467"/>
      <c r="AH357" s="467"/>
      <c r="AI357" s="467"/>
      <c r="AJ357" s="467"/>
      <c r="AK357" s="467"/>
      <c r="AL357" s="467"/>
      <c r="AM357" s="467"/>
      <c r="AN357" s="467"/>
      <c r="AO357" s="467"/>
      <c r="AP357" s="467"/>
      <c r="AQ357" s="467"/>
      <c r="AR357" s="467"/>
      <c r="AS357" s="467"/>
      <c r="AT357" s="467"/>
      <c r="AU357" s="467"/>
      <c r="AV357" s="467"/>
      <c r="AW357" s="467"/>
      <c r="AX357" s="467"/>
      <c r="AY357" s="467"/>
      <c r="AZ357" s="467"/>
      <c r="BA357" s="467"/>
      <c r="BB357" s="467"/>
      <c r="BC357" s="467"/>
      <c r="BD357" s="467"/>
      <c r="BE357" s="467"/>
      <c r="BF357" s="467"/>
      <c r="BG357" s="467"/>
      <c r="BH357" s="467"/>
      <c r="BI357" s="467"/>
      <c r="BJ357" s="467"/>
      <c r="BK357" s="467"/>
      <c r="BL357" s="467"/>
      <c r="BM357" s="467"/>
      <c r="BN357" s="467"/>
    </row>
    <row r="358" spans="1:66" s="474" customFormat="1" ht="12.75">
      <c r="A358" s="524"/>
      <c r="B358" s="176"/>
      <c r="C358" s="176"/>
      <c r="D358" s="176"/>
      <c r="E358" s="176"/>
      <c r="F358" s="176"/>
      <c r="G358" s="176"/>
      <c r="H358" s="176"/>
      <c r="I358" s="176"/>
      <c r="J358" s="176"/>
      <c r="K358" s="176"/>
      <c r="L358" s="176"/>
      <c r="M358" s="176"/>
      <c r="N358" s="176"/>
      <c r="O358" s="176"/>
      <c r="P358" s="176"/>
      <c r="Q358" s="467"/>
      <c r="R358" s="467"/>
      <c r="S358" s="467"/>
      <c r="T358" s="467"/>
      <c r="U358" s="467"/>
      <c r="V358" s="467"/>
      <c r="W358" s="467"/>
      <c r="X358" s="467"/>
      <c r="Y358" s="467"/>
      <c r="Z358" s="467"/>
      <c r="AA358" s="467"/>
      <c r="AB358" s="467"/>
      <c r="AC358" s="467"/>
      <c r="AD358" s="467"/>
      <c r="AE358" s="467"/>
      <c r="AF358" s="467"/>
      <c r="AG358" s="467"/>
      <c r="AH358" s="467"/>
      <c r="AI358" s="467"/>
      <c r="AJ358" s="467"/>
      <c r="AK358" s="467"/>
      <c r="AL358" s="467"/>
      <c r="AM358" s="467"/>
      <c r="AN358" s="467"/>
      <c r="AO358" s="467"/>
      <c r="AP358" s="467"/>
      <c r="AQ358" s="467"/>
      <c r="AR358" s="467"/>
      <c r="AS358" s="467"/>
      <c r="AT358" s="467"/>
      <c r="AU358" s="467"/>
      <c r="AV358" s="467"/>
      <c r="AW358" s="467"/>
      <c r="AX358" s="467"/>
      <c r="AY358" s="467"/>
      <c r="AZ358" s="467"/>
      <c r="BA358" s="467"/>
      <c r="BB358" s="467"/>
      <c r="BC358" s="467"/>
      <c r="BD358" s="467"/>
      <c r="BE358" s="467"/>
      <c r="BF358" s="467"/>
      <c r="BG358" s="467"/>
      <c r="BH358" s="467"/>
      <c r="BI358" s="467"/>
      <c r="BJ358" s="467"/>
      <c r="BK358" s="467"/>
      <c r="BL358" s="467"/>
      <c r="BM358" s="467"/>
      <c r="BN358" s="467"/>
    </row>
    <row r="359" spans="1:66" s="474" customFormat="1" ht="12.75">
      <c r="A359" s="524"/>
      <c r="B359" s="176"/>
      <c r="C359" s="176"/>
      <c r="D359" s="176"/>
      <c r="E359" s="176"/>
      <c r="F359" s="176"/>
      <c r="G359" s="176"/>
      <c r="H359" s="176"/>
      <c r="I359" s="176"/>
      <c r="J359" s="176"/>
      <c r="K359" s="176"/>
      <c r="L359" s="176"/>
      <c r="M359" s="176"/>
      <c r="N359" s="176"/>
      <c r="O359" s="176"/>
      <c r="P359" s="176"/>
      <c r="Q359" s="467"/>
      <c r="R359" s="467"/>
      <c r="S359" s="467"/>
      <c r="T359" s="467"/>
      <c r="U359" s="467"/>
      <c r="V359" s="467"/>
      <c r="W359" s="467"/>
      <c r="X359" s="467"/>
      <c r="Y359" s="467"/>
      <c r="Z359" s="467"/>
      <c r="AA359" s="467"/>
      <c r="AB359" s="467"/>
      <c r="AC359" s="467"/>
      <c r="AD359" s="467"/>
      <c r="AE359" s="467"/>
      <c r="AF359" s="467"/>
      <c r="AG359" s="467"/>
      <c r="AH359" s="467"/>
      <c r="AI359" s="467"/>
      <c r="AJ359" s="467"/>
      <c r="AK359" s="467"/>
      <c r="AL359" s="467"/>
      <c r="AM359" s="467"/>
      <c r="AN359" s="467"/>
      <c r="AO359" s="467"/>
      <c r="AP359" s="467"/>
      <c r="AQ359" s="467"/>
      <c r="AR359" s="467"/>
      <c r="AS359" s="467"/>
      <c r="AT359" s="467"/>
      <c r="AU359" s="467"/>
      <c r="AV359" s="467"/>
      <c r="AW359" s="467"/>
      <c r="AX359" s="467"/>
      <c r="AY359" s="467"/>
      <c r="AZ359" s="467"/>
      <c r="BA359" s="467"/>
      <c r="BB359" s="467"/>
      <c r="BC359" s="467"/>
      <c r="BD359" s="467"/>
      <c r="BE359" s="467"/>
      <c r="BF359" s="467"/>
      <c r="BG359" s="467"/>
      <c r="BH359" s="467"/>
      <c r="BI359" s="467"/>
      <c r="BJ359" s="467"/>
      <c r="BK359" s="467"/>
      <c r="BL359" s="467"/>
      <c r="BM359" s="467"/>
      <c r="BN359" s="467"/>
    </row>
    <row r="360" spans="1:66" s="474" customFormat="1" ht="12.75">
      <c r="A360" s="524"/>
      <c r="B360" s="176"/>
      <c r="C360" s="176"/>
      <c r="D360" s="176"/>
      <c r="E360" s="176"/>
      <c r="F360" s="176"/>
      <c r="G360" s="176"/>
      <c r="H360" s="176"/>
      <c r="I360" s="176"/>
      <c r="J360" s="176"/>
      <c r="K360" s="176"/>
      <c r="L360" s="176"/>
      <c r="M360" s="176"/>
      <c r="N360" s="176"/>
      <c r="O360" s="176"/>
      <c r="P360" s="176"/>
      <c r="Q360" s="467"/>
      <c r="R360" s="467"/>
      <c r="S360" s="467"/>
      <c r="T360" s="467"/>
      <c r="U360" s="467"/>
      <c r="V360" s="467"/>
      <c r="W360" s="467"/>
      <c r="X360" s="467"/>
      <c r="Y360" s="467"/>
      <c r="Z360" s="467"/>
      <c r="AA360" s="467"/>
      <c r="AB360" s="467"/>
      <c r="AC360" s="467"/>
      <c r="AD360" s="467"/>
      <c r="AE360" s="467"/>
      <c r="AF360" s="467"/>
      <c r="AG360" s="467"/>
      <c r="AH360" s="467"/>
      <c r="AI360" s="467"/>
      <c r="AJ360" s="467"/>
      <c r="AK360" s="467"/>
      <c r="AL360" s="467"/>
      <c r="AM360" s="467"/>
      <c r="AN360" s="467"/>
      <c r="AO360" s="467"/>
      <c r="AP360" s="467"/>
      <c r="AQ360" s="467"/>
      <c r="AR360" s="467"/>
      <c r="AS360" s="467"/>
      <c r="AT360" s="467"/>
      <c r="AU360" s="467"/>
      <c r="AV360" s="467"/>
      <c r="AW360" s="467"/>
      <c r="AX360" s="467"/>
      <c r="AY360" s="467"/>
      <c r="AZ360" s="467"/>
      <c r="BA360" s="467"/>
      <c r="BB360" s="467"/>
      <c r="BC360" s="467"/>
      <c r="BD360" s="467"/>
      <c r="BE360" s="467"/>
      <c r="BF360" s="467"/>
      <c r="BG360" s="467"/>
      <c r="BH360" s="467"/>
      <c r="BI360" s="467"/>
      <c r="BJ360" s="467"/>
      <c r="BK360" s="467"/>
      <c r="BL360" s="467"/>
      <c r="BM360" s="467"/>
      <c r="BN360" s="467"/>
    </row>
    <row r="361" spans="1:66" s="474" customFormat="1" ht="12.75">
      <c r="A361" s="524"/>
      <c r="B361" s="176"/>
      <c r="C361" s="176"/>
      <c r="D361" s="176"/>
      <c r="E361" s="176"/>
      <c r="F361" s="176"/>
      <c r="G361" s="176"/>
      <c r="H361" s="176"/>
      <c r="I361" s="176"/>
      <c r="J361" s="176"/>
      <c r="K361" s="176"/>
      <c r="L361" s="176"/>
      <c r="M361" s="176"/>
      <c r="N361" s="176"/>
      <c r="O361" s="176"/>
      <c r="P361" s="176"/>
      <c r="Q361" s="467"/>
      <c r="R361" s="467"/>
      <c r="S361" s="467"/>
      <c r="T361" s="467"/>
      <c r="U361" s="467"/>
      <c r="V361" s="467"/>
      <c r="W361" s="467"/>
      <c r="X361" s="467"/>
      <c r="Y361" s="467"/>
      <c r="Z361" s="467"/>
      <c r="AA361" s="467"/>
      <c r="AB361" s="467"/>
      <c r="AC361" s="467"/>
      <c r="AD361" s="467"/>
      <c r="AE361" s="467"/>
      <c r="AF361" s="467"/>
      <c r="AG361" s="467"/>
      <c r="AH361" s="467"/>
      <c r="AI361" s="467"/>
      <c r="AJ361" s="467"/>
      <c r="AK361" s="467"/>
      <c r="AL361" s="467"/>
      <c r="AM361" s="467"/>
      <c r="AN361" s="467"/>
      <c r="AO361" s="467"/>
      <c r="AP361" s="467"/>
      <c r="AQ361" s="467"/>
      <c r="AR361" s="467"/>
      <c r="AS361" s="467"/>
      <c r="AT361" s="467"/>
      <c r="AU361" s="467"/>
      <c r="AV361" s="467"/>
      <c r="AW361" s="467"/>
      <c r="AX361" s="467"/>
      <c r="AY361" s="467"/>
      <c r="AZ361" s="467"/>
      <c r="BA361" s="467"/>
      <c r="BB361" s="467"/>
      <c r="BC361" s="467"/>
      <c r="BD361" s="467"/>
      <c r="BE361" s="467"/>
      <c r="BF361" s="467"/>
      <c r="BG361" s="467"/>
      <c r="BH361" s="467"/>
      <c r="BI361" s="467"/>
      <c r="BJ361" s="467"/>
      <c r="BK361" s="467"/>
      <c r="BL361" s="467"/>
      <c r="BM361" s="467"/>
      <c r="BN361" s="467"/>
    </row>
    <row r="362" spans="1:66" s="474" customFormat="1" ht="12.75">
      <c r="A362" s="524"/>
      <c r="B362" s="176"/>
      <c r="C362" s="176"/>
      <c r="D362" s="176"/>
      <c r="E362" s="176"/>
      <c r="F362" s="176"/>
      <c r="G362" s="176"/>
      <c r="H362" s="176"/>
      <c r="I362" s="176"/>
      <c r="J362" s="176"/>
      <c r="K362" s="176"/>
      <c r="L362" s="176"/>
      <c r="M362" s="176"/>
      <c r="N362" s="176"/>
      <c r="O362" s="176"/>
      <c r="P362" s="176"/>
      <c r="Q362" s="467"/>
      <c r="R362" s="467"/>
      <c r="S362" s="467"/>
      <c r="T362" s="467"/>
      <c r="U362" s="467"/>
      <c r="V362" s="467"/>
      <c r="W362" s="467"/>
      <c r="X362" s="467"/>
      <c r="Y362" s="467"/>
      <c r="Z362" s="467"/>
      <c r="AA362" s="467"/>
      <c r="AB362" s="467"/>
      <c r="AC362" s="467"/>
      <c r="AD362" s="467"/>
      <c r="AE362" s="467"/>
      <c r="AF362" s="467"/>
      <c r="AG362" s="467"/>
      <c r="AH362" s="467"/>
      <c r="AI362" s="467"/>
      <c r="AJ362" s="467"/>
      <c r="AK362" s="467"/>
      <c r="AL362" s="467"/>
      <c r="AM362" s="467"/>
      <c r="AN362" s="467"/>
      <c r="AO362" s="467"/>
      <c r="AP362" s="467"/>
      <c r="AQ362" s="467"/>
      <c r="AR362" s="467"/>
      <c r="AS362" s="467"/>
      <c r="AT362" s="467"/>
      <c r="AU362" s="467"/>
      <c r="AV362" s="467"/>
      <c r="AW362" s="467"/>
      <c r="AX362" s="467"/>
      <c r="AY362" s="467"/>
      <c r="AZ362" s="467"/>
      <c r="BA362" s="467"/>
      <c r="BB362" s="467"/>
      <c r="BC362" s="467"/>
      <c r="BD362" s="467"/>
      <c r="BE362" s="467"/>
      <c r="BF362" s="467"/>
      <c r="BG362" s="467"/>
      <c r="BH362" s="467"/>
      <c r="BI362" s="467"/>
      <c r="BJ362" s="467"/>
      <c r="BK362" s="467"/>
      <c r="BL362" s="467"/>
      <c r="BM362" s="467"/>
      <c r="BN362" s="467"/>
    </row>
    <row r="363" spans="1:66" s="474" customFormat="1" ht="12.75">
      <c r="A363" s="524"/>
      <c r="B363" s="176"/>
      <c r="C363" s="176"/>
      <c r="D363" s="176"/>
      <c r="E363" s="176"/>
      <c r="F363" s="176"/>
      <c r="G363" s="176"/>
      <c r="H363" s="176"/>
      <c r="I363" s="176"/>
      <c r="J363" s="176"/>
      <c r="K363" s="176"/>
      <c r="L363" s="176"/>
      <c r="M363" s="176"/>
      <c r="N363" s="176"/>
      <c r="O363" s="176"/>
      <c r="P363" s="176"/>
      <c r="Q363" s="467"/>
      <c r="R363" s="467"/>
      <c r="S363" s="467"/>
      <c r="T363" s="467"/>
      <c r="U363" s="467"/>
      <c r="V363" s="467"/>
      <c r="W363" s="467"/>
      <c r="X363" s="467"/>
      <c r="Y363" s="467"/>
      <c r="Z363" s="467"/>
      <c r="AA363" s="467"/>
      <c r="AB363" s="467"/>
      <c r="AC363" s="467"/>
      <c r="AD363" s="467"/>
      <c r="AE363" s="467"/>
      <c r="AF363" s="467"/>
      <c r="AG363" s="467"/>
      <c r="AH363" s="467"/>
      <c r="AI363" s="467"/>
      <c r="AJ363" s="467"/>
      <c r="AK363" s="467"/>
      <c r="AL363" s="467"/>
      <c r="AM363" s="467"/>
      <c r="AN363" s="467"/>
      <c r="AO363" s="467"/>
      <c r="AP363" s="467"/>
      <c r="AQ363" s="467"/>
      <c r="AR363" s="467"/>
      <c r="AS363" s="467"/>
      <c r="AT363" s="467"/>
      <c r="AU363" s="467"/>
      <c r="AV363" s="467"/>
      <c r="AW363" s="467"/>
      <c r="AX363" s="467"/>
      <c r="AY363" s="467"/>
      <c r="AZ363" s="467"/>
      <c r="BA363" s="467"/>
      <c r="BB363" s="467"/>
      <c r="BC363" s="467"/>
      <c r="BD363" s="467"/>
      <c r="BE363" s="467"/>
      <c r="BF363" s="467"/>
      <c r="BG363" s="467"/>
      <c r="BH363" s="467"/>
      <c r="BI363" s="467"/>
      <c r="BJ363" s="467"/>
      <c r="BK363" s="467"/>
      <c r="BL363" s="467"/>
      <c r="BM363" s="467"/>
      <c r="BN363" s="467"/>
    </row>
    <row r="364" spans="1:66" s="474" customFormat="1" ht="12.75">
      <c r="A364" s="524"/>
      <c r="B364" s="176"/>
      <c r="C364" s="176"/>
      <c r="D364" s="176"/>
      <c r="E364" s="176"/>
      <c r="F364" s="176"/>
      <c r="G364" s="176"/>
      <c r="H364" s="176"/>
      <c r="I364" s="176"/>
      <c r="J364" s="176"/>
      <c r="K364" s="176"/>
      <c r="L364" s="176"/>
      <c r="M364" s="176"/>
      <c r="N364" s="176"/>
      <c r="O364" s="176"/>
      <c r="P364" s="176"/>
      <c r="Q364" s="467"/>
      <c r="R364" s="467"/>
      <c r="S364" s="467"/>
      <c r="T364" s="467"/>
      <c r="U364" s="467"/>
      <c r="V364" s="467"/>
      <c r="W364" s="467"/>
      <c r="X364" s="467"/>
      <c r="Y364" s="467"/>
      <c r="Z364" s="467"/>
      <c r="AA364" s="467"/>
      <c r="AB364" s="467"/>
      <c r="AC364" s="467"/>
      <c r="AD364" s="467"/>
      <c r="AE364" s="467"/>
      <c r="AF364" s="467"/>
      <c r="AG364" s="467"/>
      <c r="AH364" s="467"/>
      <c r="AI364" s="467"/>
      <c r="AJ364" s="467"/>
      <c r="AK364" s="467"/>
      <c r="AL364" s="467"/>
      <c r="AM364" s="467"/>
      <c r="AN364" s="467"/>
      <c r="AO364" s="467"/>
      <c r="AP364" s="467"/>
      <c r="AQ364" s="467"/>
      <c r="AR364" s="467"/>
      <c r="AS364" s="467"/>
      <c r="AT364" s="467"/>
      <c r="AU364" s="467"/>
      <c r="AV364" s="467"/>
      <c r="AW364" s="467"/>
      <c r="AX364" s="467"/>
      <c r="AY364" s="467"/>
      <c r="AZ364" s="467"/>
      <c r="BA364" s="467"/>
      <c r="BB364" s="467"/>
      <c r="BC364" s="467"/>
      <c r="BD364" s="467"/>
      <c r="BE364" s="467"/>
      <c r="BF364" s="467"/>
      <c r="BG364" s="467"/>
      <c r="BH364" s="467"/>
      <c r="BI364" s="467"/>
      <c r="BJ364" s="467"/>
      <c r="BK364" s="467"/>
      <c r="BL364" s="467"/>
      <c r="BM364" s="467"/>
      <c r="BN364" s="467"/>
    </row>
    <row r="365" spans="1:66" s="474" customFormat="1" ht="12.75">
      <c r="A365" s="524"/>
      <c r="B365" s="176"/>
      <c r="C365" s="176"/>
      <c r="D365" s="176"/>
      <c r="E365" s="176"/>
      <c r="F365" s="176"/>
      <c r="G365" s="176"/>
      <c r="H365" s="176"/>
      <c r="I365" s="176"/>
      <c r="J365" s="176"/>
      <c r="K365" s="176"/>
      <c r="L365" s="176"/>
      <c r="M365" s="176"/>
      <c r="N365" s="176"/>
      <c r="O365" s="176"/>
      <c r="P365" s="176"/>
      <c r="Q365" s="467"/>
      <c r="R365" s="467"/>
      <c r="S365" s="467"/>
      <c r="T365" s="467"/>
      <c r="U365" s="467"/>
      <c r="V365" s="467"/>
      <c r="W365" s="467"/>
      <c r="X365" s="467"/>
      <c r="Y365" s="467"/>
      <c r="Z365" s="467"/>
      <c r="AA365" s="467"/>
      <c r="AB365" s="467"/>
      <c r="AC365" s="467"/>
      <c r="AD365" s="467"/>
      <c r="AE365" s="467"/>
      <c r="AF365" s="467"/>
      <c r="AG365" s="467"/>
      <c r="AH365" s="467"/>
      <c r="AI365" s="467"/>
      <c r="AJ365" s="467"/>
      <c r="AK365" s="467"/>
      <c r="AL365" s="467"/>
      <c r="AM365" s="467"/>
      <c r="AN365" s="467"/>
      <c r="AO365" s="467"/>
      <c r="AP365" s="467"/>
      <c r="AQ365" s="467"/>
      <c r="AR365" s="467"/>
      <c r="AS365" s="467"/>
      <c r="AT365" s="467"/>
      <c r="AU365" s="467"/>
      <c r="AV365" s="467"/>
      <c r="AW365" s="467"/>
      <c r="AX365" s="467"/>
      <c r="AY365" s="467"/>
      <c r="AZ365" s="467"/>
      <c r="BA365" s="467"/>
      <c r="BB365" s="467"/>
      <c r="BC365" s="467"/>
      <c r="BD365" s="467"/>
      <c r="BE365" s="467"/>
      <c r="BF365" s="467"/>
      <c r="BG365" s="467"/>
      <c r="BH365" s="467"/>
      <c r="BI365" s="467"/>
      <c r="BJ365" s="467"/>
      <c r="BK365" s="467"/>
      <c r="BL365" s="467"/>
      <c r="BM365" s="467"/>
      <c r="BN365" s="467"/>
    </row>
    <row r="366" spans="1:66" s="474" customFormat="1" ht="12.75">
      <c r="A366" s="524"/>
      <c r="B366" s="176"/>
      <c r="C366" s="176"/>
      <c r="D366" s="176"/>
      <c r="E366" s="176"/>
      <c r="F366" s="176"/>
      <c r="G366" s="176"/>
      <c r="H366" s="176"/>
      <c r="I366" s="176"/>
      <c r="J366" s="176"/>
      <c r="K366" s="176"/>
      <c r="L366" s="176"/>
      <c r="M366" s="176"/>
      <c r="N366" s="176"/>
      <c r="O366" s="176"/>
      <c r="P366" s="176"/>
      <c r="Q366" s="467"/>
      <c r="R366" s="467"/>
      <c r="S366" s="467"/>
      <c r="T366" s="467"/>
      <c r="U366" s="467"/>
      <c r="V366" s="467"/>
      <c r="W366" s="467"/>
      <c r="X366" s="467"/>
      <c r="Y366" s="467"/>
      <c r="Z366" s="467"/>
      <c r="AA366" s="467"/>
      <c r="AB366" s="467"/>
      <c r="AC366" s="467"/>
      <c r="AD366" s="467"/>
      <c r="AE366" s="467"/>
      <c r="AF366" s="467"/>
      <c r="AG366" s="467"/>
      <c r="AH366" s="467"/>
      <c r="AI366" s="467"/>
      <c r="AJ366" s="467"/>
      <c r="AK366" s="467"/>
      <c r="AL366" s="467"/>
      <c r="AM366" s="467"/>
      <c r="AN366" s="467"/>
      <c r="AO366" s="467"/>
      <c r="AP366" s="467"/>
      <c r="AQ366" s="467"/>
      <c r="AR366" s="467"/>
      <c r="AS366" s="467"/>
      <c r="AT366" s="467"/>
      <c r="AU366" s="467"/>
      <c r="AV366" s="467"/>
      <c r="AW366" s="467"/>
      <c r="AX366" s="467"/>
      <c r="AY366" s="467"/>
      <c r="AZ366" s="467"/>
      <c r="BA366" s="467"/>
      <c r="BB366" s="467"/>
      <c r="BC366" s="467"/>
      <c r="BD366" s="467"/>
      <c r="BE366" s="467"/>
      <c r="BF366" s="467"/>
      <c r="BG366" s="467"/>
      <c r="BH366" s="467"/>
      <c r="BI366" s="467"/>
      <c r="BJ366" s="467"/>
      <c r="BK366" s="467"/>
      <c r="BL366" s="467"/>
      <c r="BM366" s="467"/>
      <c r="BN366" s="467"/>
    </row>
    <row r="367" spans="1:66" s="474" customFormat="1" ht="12.75">
      <c r="A367" s="524"/>
      <c r="B367" s="176"/>
      <c r="C367" s="176"/>
      <c r="D367" s="176"/>
      <c r="E367" s="176"/>
      <c r="F367" s="176"/>
      <c r="G367" s="176"/>
      <c r="H367" s="176"/>
      <c r="I367" s="176"/>
      <c r="J367" s="176"/>
      <c r="K367" s="176"/>
      <c r="L367" s="176"/>
      <c r="M367" s="176"/>
      <c r="N367" s="176"/>
      <c r="O367" s="176"/>
      <c r="P367" s="176"/>
      <c r="Q367" s="467"/>
      <c r="R367" s="467"/>
      <c r="S367" s="467"/>
      <c r="T367" s="467"/>
      <c r="U367" s="467"/>
      <c r="V367" s="467"/>
      <c r="W367" s="467"/>
      <c r="X367" s="467"/>
      <c r="Y367" s="467"/>
      <c r="Z367" s="467"/>
      <c r="AA367" s="467"/>
      <c r="AB367" s="467"/>
      <c r="AC367" s="467"/>
      <c r="AD367" s="467"/>
      <c r="AE367" s="467"/>
      <c r="AF367" s="467"/>
      <c r="AG367" s="467"/>
      <c r="AH367" s="467"/>
      <c r="AI367" s="467"/>
      <c r="AJ367" s="467"/>
      <c r="AK367" s="467"/>
      <c r="AL367" s="467"/>
      <c r="AM367" s="467"/>
      <c r="AN367" s="467"/>
      <c r="AO367" s="467"/>
      <c r="AP367" s="467"/>
      <c r="AQ367" s="467"/>
      <c r="AR367" s="467"/>
      <c r="AS367" s="467"/>
      <c r="AT367" s="467"/>
      <c r="AU367" s="467"/>
      <c r="AV367" s="467"/>
      <c r="AW367" s="467"/>
      <c r="AX367" s="467"/>
      <c r="AY367" s="467"/>
      <c r="AZ367" s="467"/>
      <c r="BA367" s="467"/>
      <c r="BB367" s="467"/>
      <c r="BC367" s="467"/>
      <c r="BD367" s="467"/>
      <c r="BE367" s="467"/>
      <c r="BF367" s="467"/>
      <c r="BG367" s="467"/>
      <c r="BH367" s="467"/>
      <c r="BI367" s="467"/>
      <c r="BJ367" s="467"/>
      <c r="BK367" s="467"/>
      <c r="BL367" s="467"/>
      <c r="BM367" s="467"/>
      <c r="BN367" s="467"/>
    </row>
    <row r="368" spans="1:66" s="474" customFormat="1" ht="12.75">
      <c r="A368" s="524"/>
      <c r="B368" s="176"/>
      <c r="C368" s="176"/>
      <c r="D368" s="176"/>
      <c r="E368" s="176"/>
      <c r="F368" s="176"/>
      <c r="G368" s="176"/>
      <c r="H368" s="176"/>
      <c r="I368" s="176"/>
      <c r="J368" s="176"/>
      <c r="K368" s="176"/>
      <c r="L368" s="176"/>
      <c r="M368" s="176"/>
      <c r="N368" s="176"/>
      <c r="O368" s="176"/>
      <c r="P368" s="176"/>
      <c r="Q368" s="467"/>
      <c r="R368" s="467"/>
      <c r="S368" s="467"/>
      <c r="T368" s="467"/>
      <c r="U368" s="467"/>
      <c r="V368" s="467"/>
      <c r="W368" s="467"/>
      <c r="X368" s="467"/>
      <c r="Y368" s="467"/>
      <c r="Z368" s="467"/>
      <c r="AA368" s="467"/>
      <c r="AB368" s="467"/>
      <c r="AC368" s="467"/>
      <c r="AD368" s="467"/>
      <c r="AE368" s="467"/>
      <c r="AF368" s="467"/>
      <c r="AG368" s="467"/>
      <c r="AH368" s="467"/>
      <c r="AI368" s="467"/>
      <c r="AJ368" s="467"/>
      <c r="AK368" s="467"/>
      <c r="AL368" s="467"/>
      <c r="AM368" s="467"/>
      <c r="AN368" s="467"/>
      <c r="AO368" s="467"/>
      <c r="AP368" s="467"/>
      <c r="AQ368" s="467"/>
      <c r="AR368" s="467"/>
      <c r="AS368" s="467"/>
      <c r="AT368" s="467"/>
      <c r="AU368" s="467"/>
      <c r="AV368" s="467"/>
      <c r="AW368" s="467"/>
      <c r="AX368" s="467"/>
      <c r="AY368" s="467"/>
      <c r="AZ368" s="467"/>
      <c r="BA368" s="467"/>
      <c r="BB368" s="467"/>
      <c r="BC368" s="467"/>
      <c r="BD368" s="467"/>
      <c r="BE368" s="467"/>
      <c r="BF368" s="467"/>
      <c r="BG368" s="467"/>
      <c r="BH368" s="467"/>
      <c r="BI368" s="467"/>
      <c r="BJ368" s="467"/>
      <c r="BK368" s="467"/>
      <c r="BL368" s="467"/>
      <c r="BM368" s="467"/>
      <c r="BN368" s="467"/>
    </row>
    <row r="369" spans="1:66" s="474" customFormat="1" ht="12.75">
      <c r="A369" s="524"/>
      <c r="B369" s="176"/>
      <c r="C369" s="176"/>
      <c r="D369" s="176"/>
      <c r="E369" s="176"/>
      <c r="F369" s="176"/>
      <c r="G369" s="176"/>
      <c r="H369" s="176"/>
      <c r="I369" s="176"/>
      <c r="J369" s="176"/>
      <c r="K369" s="176"/>
      <c r="L369" s="176"/>
      <c r="M369" s="176"/>
      <c r="N369" s="176"/>
      <c r="O369" s="176"/>
      <c r="P369" s="176"/>
      <c r="Q369" s="467"/>
      <c r="R369" s="467"/>
      <c r="S369" s="467"/>
      <c r="T369" s="467"/>
      <c r="U369" s="467"/>
      <c r="V369" s="467"/>
      <c r="W369" s="467"/>
      <c r="X369" s="467"/>
      <c r="Y369" s="467"/>
      <c r="Z369" s="467"/>
      <c r="AA369" s="467"/>
      <c r="AB369" s="467"/>
      <c r="AC369" s="467"/>
      <c r="AD369" s="467"/>
      <c r="AE369" s="467"/>
      <c r="AF369" s="467"/>
      <c r="AG369" s="467"/>
      <c r="AH369" s="467"/>
      <c r="AI369" s="467"/>
      <c r="AJ369" s="467"/>
      <c r="AK369" s="467"/>
      <c r="AL369" s="467"/>
      <c r="AM369" s="467"/>
      <c r="AN369" s="467"/>
      <c r="AO369" s="467"/>
      <c r="AP369" s="467"/>
      <c r="AQ369" s="467"/>
      <c r="AR369" s="467"/>
      <c r="AS369" s="467"/>
      <c r="AT369" s="467"/>
      <c r="AU369" s="467"/>
      <c r="AV369" s="467"/>
      <c r="AW369" s="467"/>
      <c r="AX369" s="467"/>
      <c r="AY369" s="467"/>
      <c r="AZ369" s="467"/>
      <c r="BA369" s="467"/>
      <c r="BB369" s="467"/>
      <c r="BC369" s="467"/>
      <c r="BD369" s="467"/>
      <c r="BE369" s="467"/>
      <c r="BF369" s="467"/>
      <c r="BG369" s="467"/>
      <c r="BH369" s="467"/>
      <c r="BI369" s="467"/>
      <c r="BJ369" s="467"/>
      <c r="BK369" s="467"/>
      <c r="BL369" s="467"/>
      <c r="BM369" s="467"/>
      <c r="BN369" s="467"/>
    </row>
    <row r="370" spans="1:66" s="474" customFormat="1" ht="12.75">
      <c r="A370" s="524"/>
      <c r="B370" s="176"/>
      <c r="C370" s="176"/>
      <c r="D370" s="176"/>
      <c r="E370" s="176"/>
      <c r="F370" s="176"/>
      <c r="G370" s="176"/>
      <c r="H370" s="176"/>
      <c r="I370" s="176"/>
      <c r="J370" s="176"/>
      <c r="K370" s="176"/>
      <c r="L370" s="176"/>
      <c r="M370" s="176"/>
      <c r="N370" s="176"/>
      <c r="O370" s="176"/>
      <c r="P370" s="176"/>
      <c r="Q370" s="467"/>
      <c r="R370" s="467"/>
      <c r="S370" s="467"/>
      <c r="T370" s="467"/>
      <c r="U370" s="467"/>
      <c r="V370" s="467"/>
      <c r="W370" s="467"/>
      <c r="X370" s="467"/>
      <c r="Y370" s="467"/>
      <c r="Z370" s="467"/>
      <c r="AA370" s="467"/>
      <c r="AB370" s="467"/>
      <c r="AC370" s="467"/>
      <c r="AD370" s="467"/>
      <c r="AE370" s="467"/>
      <c r="AF370" s="467"/>
      <c r="AG370" s="467"/>
      <c r="AH370" s="467"/>
      <c r="AI370" s="467"/>
      <c r="AJ370" s="467"/>
      <c r="AK370" s="467"/>
      <c r="AL370" s="467"/>
      <c r="AM370" s="467"/>
      <c r="AN370" s="467"/>
      <c r="AO370" s="467"/>
      <c r="AP370" s="467"/>
      <c r="AQ370" s="467"/>
      <c r="AR370" s="467"/>
      <c r="AS370" s="467"/>
      <c r="AT370" s="467"/>
      <c r="AU370" s="467"/>
      <c r="AV370" s="467"/>
      <c r="AW370" s="467"/>
      <c r="AX370" s="467"/>
      <c r="AY370" s="467"/>
      <c r="AZ370" s="467"/>
      <c r="BA370" s="467"/>
      <c r="BB370" s="467"/>
      <c r="BC370" s="467"/>
      <c r="BD370" s="467"/>
      <c r="BE370" s="467"/>
      <c r="BF370" s="467"/>
      <c r="BG370" s="467"/>
      <c r="BH370" s="467"/>
      <c r="BI370" s="467"/>
      <c r="BJ370" s="467"/>
      <c r="BK370" s="467"/>
      <c r="BL370" s="467"/>
      <c r="BM370" s="467"/>
      <c r="BN370" s="467"/>
    </row>
    <row r="371" spans="1:66" s="474" customFormat="1" ht="12.75">
      <c r="A371" s="524"/>
      <c r="B371" s="176"/>
      <c r="C371" s="176"/>
      <c r="D371" s="176"/>
      <c r="E371" s="176"/>
      <c r="F371" s="176"/>
      <c r="G371" s="176"/>
      <c r="H371" s="176"/>
      <c r="I371" s="176"/>
      <c r="J371" s="176"/>
      <c r="K371" s="176"/>
      <c r="L371" s="176"/>
      <c r="M371" s="176"/>
      <c r="N371" s="176"/>
      <c r="O371" s="176"/>
      <c r="P371" s="176"/>
      <c r="Q371" s="467"/>
      <c r="R371" s="467"/>
      <c r="S371" s="467"/>
      <c r="T371" s="467"/>
      <c r="U371" s="467"/>
      <c r="V371" s="467"/>
      <c r="W371" s="467"/>
      <c r="X371" s="467"/>
      <c r="Y371" s="467"/>
      <c r="Z371" s="467"/>
      <c r="AA371" s="467"/>
      <c r="AB371" s="467"/>
      <c r="AC371" s="467"/>
      <c r="AD371" s="467"/>
      <c r="AE371" s="467"/>
      <c r="AF371" s="467"/>
      <c r="AG371" s="467"/>
      <c r="AH371" s="467"/>
      <c r="AI371" s="467"/>
      <c r="AJ371" s="467"/>
      <c r="AK371" s="467"/>
      <c r="AL371" s="467"/>
      <c r="AM371" s="467"/>
      <c r="AN371" s="467"/>
      <c r="AO371" s="467"/>
      <c r="AP371" s="467"/>
      <c r="AQ371" s="467"/>
      <c r="AR371" s="467"/>
      <c r="AS371" s="467"/>
      <c r="AT371" s="467"/>
      <c r="AU371" s="467"/>
      <c r="AV371" s="467"/>
      <c r="AW371" s="467"/>
      <c r="AX371" s="467"/>
      <c r="AY371" s="467"/>
      <c r="AZ371" s="467"/>
      <c r="BA371" s="467"/>
      <c r="BB371" s="467"/>
      <c r="BC371" s="467"/>
      <c r="BD371" s="467"/>
      <c r="BE371" s="467"/>
      <c r="BF371" s="467"/>
      <c r="BG371" s="467"/>
      <c r="BH371" s="467"/>
      <c r="BI371" s="467"/>
      <c r="BJ371" s="467"/>
      <c r="BK371" s="467"/>
      <c r="BL371" s="467"/>
      <c r="BM371" s="467"/>
      <c r="BN371" s="467"/>
    </row>
    <row r="372" spans="1:66" s="474" customFormat="1" ht="12.75">
      <c r="A372" s="524"/>
      <c r="B372" s="176"/>
      <c r="C372" s="176"/>
      <c r="D372" s="176"/>
      <c r="E372" s="176"/>
      <c r="F372" s="176"/>
      <c r="G372" s="176"/>
      <c r="H372" s="176"/>
      <c r="I372" s="176"/>
      <c r="J372" s="176"/>
      <c r="K372" s="176"/>
      <c r="L372" s="176"/>
      <c r="M372" s="176"/>
      <c r="N372" s="176"/>
      <c r="O372" s="176"/>
      <c r="P372" s="176"/>
      <c r="Q372" s="467"/>
      <c r="R372" s="467"/>
      <c r="S372" s="467"/>
      <c r="T372" s="467"/>
      <c r="U372" s="467"/>
      <c r="V372" s="467"/>
      <c r="W372" s="467"/>
      <c r="X372" s="467"/>
      <c r="Y372" s="467"/>
      <c r="Z372" s="467"/>
      <c r="AA372" s="467"/>
      <c r="AB372" s="467"/>
      <c r="AC372" s="467"/>
      <c r="AD372" s="467"/>
      <c r="AE372" s="467"/>
      <c r="AF372" s="467"/>
      <c r="AG372" s="467"/>
      <c r="AH372" s="467"/>
      <c r="AI372" s="467"/>
      <c r="AJ372" s="467"/>
      <c r="AK372" s="467"/>
      <c r="AL372" s="467"/>
      <c r="AM372" s="467"/>
      <c r="AN372" s="467"/>
      <c r="AO372" s="467"/>
      <c r="AP372" s="467"/>
      <c r="AQ372" s="467"/>
      <c r="AR372" s="467"/>
      <c r="AS372" s="467"/>
      <c r="AT372" s="467"/>
      <c r="AU372" s="467"/>
      <c r="AV372" s="467"/>
      <c r="AW372" s="467"/>
      <c r="AX372" s="467"/>
      <c r="AY372" s="467"/>
      <c r="AZ372" s="467"/>
      <c r="BA372" s="467"/>
      <c r="BB372" s="467"/>
      <c r="BC372" s="467"/>
      <c r="BD372" s="467"/>
      <c r="BE372" s="467"/>
      <c r="BF372" s="467"/>
      <c r="BG372" s="467"/>
      <c r="BH372" s="467"/>
      <c r="BI372" s="467"/>
      <c r="BJ372" s="467"/>
      <c r="BK372" s="467"/>
      <c r="BL372" s="467"/>
      <c r="BM372" s="467"/>
      <c r="BN372" s="467"/>
    </row>
    <row r="373" spans="1:66" s="474" customFormat="1" ht="12.75">
      <c r="A373" s="524"/>
      <c r="B373" s="176"/>
      <c r="C373" s="176"/>
      <c r="D373" s="176"/>
      <c r="E373" s="176"/>
      <c r="F373" s="176"/>
      <c r="G373" s="176"/>
      <c r="H373" s="176"/>
      <c r="I373" s="176"/>
      <c r="J373" s="176"/>
      <c r="K373" s="176"/>
      <c r="L373" s="176"/>
      <c r="M373" s="176"/>
      <c r="N373" s="176"/>
      <c r="O373" s="176"/>
      <c r="P373" s="176"/>
      <c r="Q373" s="467"/>
      <c r="R373" s="467"/>
      <c r="S373" s="467"/>
      <c r="T373" s="467"/>
      <c r="U373" s="467"/>
      <c r="V373" s="467"/>
      <c r="W373" s="467"/>
      <c r="X373" s="467"/>
      <c r="Y373" s="467"/>
      <c r="Z373" s="467"/>
      <c r="AA373" s="467"/>
      <c r="AB373" s="467"/>
      <c r="AC373" s="467"/>
      <c r="AD373" s="467"/>
      <c r="AE373" s="467"/>
      <c r="AF373" s="467"/>
      <c r="AG373" s="467"/>
      <c r="AH373" s="467"/>
      <c r="AI373" s="467"/>
      <c r="AJ373" s="467"/>
      <c r="AK373" s="467"/>
      <c r="AL373" s="467"/>
      <c r="AM373" s="467"/>
      <c r="AN373" s="467"/>
      <c r="AO373" s="467"/>
      <c r="AP373" s="467"/>
      <c r="AQ373" s="467"/>
      <c r="AR373" s="467"/>
      <c r="AS373" s="467"/>
      <c r="AT373" s="467"/>
      <c r="AU373" s="467"/>
      <c r="AV373" s="467"/>
      <c r="AW373" s="467"/>
      <c r="AX373" s="467"/>
      <c r="AY373" s="467"/>
      <c r="AZ373" s="467"/>
      <c r="BA373" s="467"/>
      <c r="BB373" s="467"/>
      <c r="BC373" s="467"/>
      <c r="BD373" s="467"/>
      <c r="BE373" s="467"/>
      <c r="BF373" s="467"/>
      <c r="BG373" s="467"/>
      <c r="BH373" s="467"/>
      <c r="BI373" s="467"/>
      <c r="BJ373" s="467"/>
      <c r="BK373" s="467"/>
      <c r="BL373" s="467"/>
      <c r="BM373" s="467"/>
      <c r="BN373" s="467"/>
    </row>
    <row r="374" spans="1:66" s="474" customFormat="1" ht="12.75">
      <c r="A374" s="524"/>
      <c r="B374" s="176"/>
      <c r="C374" s="176"/>
      <c r="D374" s="176"/>
      <c r="E374" s="176"/>
      <c r="F374" s="176"/>
      <c r="G374" s="176"/>
      <c r="H374" s="176"/>
      <c r="I374" s="176"/>
      <c r="J374" s="176"/>
      <c r="K374" s="176"/>
      <c r="L374" s="176"/>
      <c r="M374" s="176"/>
      <c r="N374" s="176"/>
      <c r="O374" s="176"/>
      <c r="P374" s="176"/>
      <c r="Q374" s="467"/>
      <c r="R374" s="467"/>
      <c r="S374" s="467"/>
      <c r="T374" s="467"/>
      <c r="U374" s="467"/>
      <c r="V374" s="467"/>
      <c r="W374" s="467"/>
      <c r="X374" s="467"/>
      <c r="Y374" s="467"/>
      <c r="Z374" s="467"/>
      <c r="AA374" s="467"/>
      <c r="AB374" s="467"/>
      <c r="AC374" s="467"/>
      <c r="AD374" s="467"/>
      <c r="AE374" s="467"/>
      <c r="AF374" s="467"/>
      <c r="AG374" s="467"/>
      <c r="AH374" s="467"/>
      <c r="AI374" s="467"/>
      <c r="AJ374" s="467"/>
      <c r="AK374" s="467"/>
      <c r="AL374" s="467"/>
      <c r="AM374" s="467"/>
      <c r="AN374" s="467"/>
      <c r="AO374" s="467"/>
      <c r="AP374" s="467"/>
      <c r="AQ374" s="467"/>
      <c r="AR374" s="467"/>
      <c r="AS374" s="467"/>
      <c r="AT374" s="467"/>
      <c r="AU374" s="467"/>
      <c r="AV374" s="467"/>
      <c r="AW374" s="467"/>
      <c r="AX374" s="467"/>
      <c r="AY374" s="467"/>
      <c r="AZ374" s="467"/>
      <c r="BA374" s="467"/>
      <c r="BB374" s="467"/>
      <c r="BC374" s="467"/>
      <c r="BD374" s="467"/>
      <c r="BE374" s="467"/>
      <c r="BF374" s="467"/>
      <c r="BG374" s="467"/>
      <c r="BH374" s="467"/>
      <c r="BI374" s="467"/>
      <c r="BJ374" s="467"/>
      <c r="BK374" s="467"/>
      <c r="BL374" s="467"/>
      <c r="BM374" s="467"/>
      <c r="BN374" s="467"/>
    </row>
    <row r="375" spans="1:66" s="474" customFormat="1" ht="12.75">
      <c r="A375" s="524"/>
      <c r="B375" s="176"/>
      <c r="C375" s="176"/>
      <c r="D375" s="176"/>
      <c r="E375" s="176"/>
      <c r="F375" s="176"/>
      <c r="G375" s="176"/>
      <c r="H375" s="176"/>
      <c r="I375" s="176"/>
      <c r="J375" s="176"/>
      <c r="K375" s="176"/>
      <c r="L375" s="176"/>
      <c r="M375" s="176"/>
      <c r="N375" s="176"/>
      <c r="O375" s="176"/>
      <c r="P375" s="176"/>
      <c r="Q375" s="467"/>
      <c r="R375" s="467"/>
      <c r="S375" s="467"/>
      <c r="T375" s="467"/>
      <c r="U375" s="467"/>
      <c r="V375" s="467"/>
      <c r="W375" s="467"/>
      <c r="X375" s="467"/>
      <c r="Y375" s="467"/>
      <c r="Z375" s="467"/>
      <c r="AA375" s="467"/>
      <c r="AB375" s="467"/>
      <c r="AC375" s="467"/>
      <c r="AD375" s="467"/>
      <c r="AE375" s="467"/>
      <c r="AF375" s="467"/>
      <c r="AG375" s="467"/>
      <c r="AH375" s="467"/>
      <c r="AI375" s="467"/>
      <c r="AJ375" s="467"/>
      <c r="AK375" s="467"/>
      <c r="AL375" s="467"/>
      <c r="AM375" s="467"/>
      <c r="AN375" s="467"/>
      <c r="AO375" s="467"/>
      <c r="AP375" s="467"/>
      <c r="AQ375" s="467"/>
      <c r="AR375" s="467"/>
      <c r="AS375" s="467"/>
      <c r="AT375" s="467"/>
      <c r="AU375" s="467"/>
      <c r="AV375" s="467"/>
      <c r="AW375" s="467"/>
      <c r="AX375" s="467"/>
      <c r="AY375" s="467"/>
      <c r="AZ375" s="467"/>
      <c r="BA375" s="467"/>
      <c r="BB375" s="467"/>
      <c r="BC375" s="467"/>
      <c r="BD375" s="467"/>
      <c r="BE375" s="467"/>
      <c r="BF375" s="467"/>
      <c r="BG375" s="467"/>
      <c r="BH375" s="467"/>
      <c r="BI375" s="467"/>
      <c r="BJ375" s="467"/>
      <c r="BK375" s="467"/>
      <c r="BL375" s="467"/>
      <c r="BM375" s="467"/>
      <c r="BN375" s="467"/>
    </row>
    <row r="376" spans="1:66" s="474" customFormat="1" ht="12.75">
      <c r="A376" s="524"/>
      <c r="B376" s="176"/>
      <c r="C376" s="176"/>
      <c r="D376" s="176"/>
      <c r="E376" s="176"/>
      <c r="F376" s="176"/>
      <c r="G376" s="176"/>
      <c r="H376" s="176"/>
      <c r="I376" s="176"/>
      <c r="J376" s="176"/>
      <c r="K376" s="176"/>
      <c r="L376" s="176"/>
      <c r="M376" s="176"/>
      <c r="N376" s="176"/>
      <c r="O376" s="176"/>
      <c r="P376" s="176"/>
      <c r="Q376" s="467"/>
      <c r="R376" s="467"/>
      <c r="S376" s="467"/>
      <c r="T376" s="467"/>
      <c r="U376" s="467"/>
      <c r="V376" s="467"/>
      <c r="W376" s="467"/>
      <c r="X376" s="467"/>
      <c r="Y376" s="467"/>
      <c r="Z376" s="467"/>
      <c r="AA376" s="467"/>
      <c r="AB376" s="467"/>
      <c r="AC376" s="467"/>
      <c r="AD376" s="467"/>
      <c r="AE376" s="467"/>
      <c r="AF376" s="467"/>
      <c r="AG376" s="467"/>
      <c r="AH376" s="467"/>
      <c r="AI376" s="467"/>
      <c r="AJ376" s="467"/>
      <c r="AK376" s="467"/>
      <c r="AL376" s="467"/>
      <c r="AM376" s="467"/>
      <c r="AN376" s="467"/>
      <c r="AO376" s="467"/>
      <c r="AP376" s="467"/>
      <c r="AQ376" s="467"/>
      <c r="AR376" s="467"/>
      <c r="AS376" s="467"/>
      <c r="AT376" s="467"/>
      <c r="AU376" s="467"/>
      <c r="AV376" s="467"/>
      <c r="AW376" s="467"/>
      <c r="AX376" s="467"/>
      <c r="AY376" s="467"/>
      <c r="AZ376" s="467"/>
      <c r="BA376" s="467"/>
      <c r="BB376" s="467"/>
      <c r="BC376" s="467"/>
      <c r="BD376" s="467"/>
      <c r="BE376" s="467"/>
      <c r="BF376" s="467"/>
      <c r="BG376" s="467"/>
      <c r="BH376" s="467"/>
      <c r="BI376" s="467"/>
      <c r="BJ376" s="467"/>
      <c r="BK376" s="467"/>
      <c r="BL376" s="467"/>
      <c r="BM376" s="467"/>
      <c r="BN376" s="467"/>
    </row>
    <row r="377" spans="1:66" s="474" customFormat="1" ht="12.75">
      <c r="A377" s="524"/>
      <c r="B377" s="176"/>
      <c r="C377" s="176"/>
      <c r="D377" s="176"/>
      <c r="E377" s="176"/>
      <c r="F377" s="176"/>
      <c r="G377" s="176"/>
      <c r="H377" s="176"/>
      <c r="I377" s="176"/>
      <c r="J377" s="176"/>
      <c r="K377" s="176"/>
      <c r="L377" s="176"/>
      <c r="M377" s="176"/>
      <c r="N377" s="176"/>
      <c r="O377" s="176"/>
      <c r="P377" s="176"/>
      <c r="Q377" s="467"/>
      <c r="R377" s="467"/>
      <c r="S377" s="467"/>
      <c r="T377" s="467"/>
      <c r="U377" s="467"/>
      <c r="V377" s="467"/>
      <c r="W377" s="467"/>
      <c r="X377" s="467"/>
      <c r="Y377" s="467"/>
      <c r="Z377" s="467"/>
      <c r="AA377" s="467"/>
      <c r="AB377" s="467"/>
      <c r="AC377" s="467"/>
      <c r="AD377" s="467"/>
      <c r="AE377" s="467"/>
      <c r="AF377" s="467"/>
      <c r="AG377" s="467"/>
      <c r="AH377" s="467"/>
      <c r="AI377" s="467"/>
      <c r="AJ377" s="467"/>
      <c r="AK377" s="467"/>
      <c r="AL377" s="467"/>
      <c r="AM377" s="467"/>
      <c r="AN377" s="467"/>
      <c r="AO377" s="467"/>
      <c r="AP377" s="467"/>
      <c r="AQ377" s="467"/>
      <c r="AR377" s="467"/>
      <c r="AS377" s="467"/>
      <c r="AT377" s="467"/>
      <c r="AU377" s="467"/>
      <c r="AV377" s="467"/>
      <c r="AW377" s="467"/>
      <c r="AX377" s="467"/>
      <c r="AY377" s="467"/>
      <c r="AZ377" s="467"/>
      <c r="BA377" s="467"/>
      <c r="BB377" s="467"/>
      <c r="BC377" s="467"/>
      <c r="BD377" s="467"/>
      <c r="BE377" s="467"/>
      <c r="BF377" s="467"/>
      <c r="BG377" s="467"/>
      <c r="BH377" s="467"/>
      <c r="BI377" s="467"/>
      <c r="BJ377" s="467"/>
      <c r="BK377" s="467"/>
      <c r="BL377" s="467"/>
      <c r="BM377" s="467"/>
      <c r="BN377" s="467"/>
    </row>
    <row r="378" spans="1:66" s="474" customFormat="1" ht="12.75">
      <c r="A378" s="524"/>
      <c r="B378" s="176"/>
      <c r="C378" s="176"/>
      <c r="D378" s="176"/>
      <c r="E378" s="176"/>
      <c r="F378" s="176"/>
      <c r="G378" s="176"/>
      <c r="H378" s="176"/>
      <c r="I378" s="176"/>
      <c r="J378" s="176"/>
      <c r="K378" s="176"/>
      <c r="L378" s="176"/>
      <c r="M378" s="176"/>
      <c r="N378" s="176"/>
      <c r="O378" s="176"/>
      <c r="P378" s="176"/>
      <c r="Q378" s="467"/>
      <c r="R378" s="467"/>
      <c r="S378" s="467"/>
      <c r="T378" s="467"/>
      <c r="U378" s="467"/>
      <c r="V378" s="467"/>
      <c r="W378" s="467"/>
      <c r="X378" s="467"/>
      <c r="Y378" s="467"/>
      <c r="Z378" s="467"/>
      <c r="AA378" s="467"/>
      <c r="AB378" s="467"/>
      <c r="AC378" s="467"/>
      <c r="AD378" s="467"/>
      <c r="AE378" s="467"/>
      <c r="AF378" s="467"/>
      <c r="AG378" s="467"/>
      <c r="AH378" s="467"/>
      <c r="AI378" s="467"/>
      <c r="AJ378" s="467"/>
      <c r="AK378" s="467"/>
      <c r="AL378" s="467"/>
      <c r="AM378" s="467"/>
      <c r="AN378" s="467"/>
      <c r="AO378" s="467"/>
      <c r="AP378" s="467"/>
      <c r="AQ378" s="467"/>
      <c r="AR378" s="467"/>
      <c r="AS378" s="467"/>
      <c r="AT378" s="467"/>
      <c r="AU378" s="467"/>
      <c r="AV378" s="467"/>
      <c r="AW378" s="467"/>
      <c r="AX378" s="467"/>
      <c r="AY378" s="467"/>
      <c r="AZ378" s="467"/>
      <c r="BA378" s="467"/>
      <c r="BB378" s="467"/>
      <c r="BC378" s="467"/>
      <c r="BD378" s="467"/>
      <c r="BE378" s="467"/>
      <c r="BF378" s="467"/>
      <c r="BG378" s="467"/>
      <c r="BH378" s="467"/>
      <c r="BI378" s="467"/>
      <c r="BJ378" s="467"/>
      <c r="BK378" s="467"/>
      <c r="BL378" s="467"/>
      <c r="BM378" s="467"/>
      <c r="BN378" s="467"/>
    </row>
    <row r="379" spans="1:66" s="474" customFormat="1" ht="12.75">
      <c r="A379" s="524"/>
      <c r="B379" s="176"/>
      <c r="C379" s="176"/>
      <c r="D379" s="176"/>
      <c r="E379" s="176"/>
      <c r="F379" s="176"/>
      <c r="G379" s="176"/>
      <c r="H379" s="176"/>
      <c r="I379" s="176"/>
      <c r="J379" s="176"/>
      <c r="K379" s="176"/>
      <c r="L379" s="176"/>
      <c r="M379" s="176"/>
      <c r="N379" s="176"/>
      <c r="O379" s="176"/>
      <c r="P379" s="176"/>
      <c r="Q379" s="467"/>
      <c r="R379" s="467"/>
      <c r="S379" s="467"/>
      <c r="T379" s="467"/>
      <c r="U379" s="467"/>
      <c r="V379" s="467"/>
      <c r="W379" s="467"/>
      <c r="X379" s="467"/>
      <c r="Y379" s="467"/>
      <c r="Z379" s="467"/>
      <c r="AA379" s="467"/>
      <c r="AB379" s="467"/>
      <c r="AC379" s="467"/>
      <c r="AD379" s="467"/>
      <c r="AE379" s="467"/>
      <c r="AF379" s="467"/>
      <c r="AG379" s="467"/>
      <c r="AH379" s="467"/>
      <c r="AI379" s="467"/>
      <c r="AJ379" s="467"/>
      <c r="AK379" s="467"/>
      <c r="AL379" s="467"/>
      <c r="AM379" s="467"/>
      <c r="AN379" s="467"/>
      <c r="AO379" s="467"/>
      <c r="AP379" s="467"/>
      <c r="AQ379" s="467"/>
      <c r="AR379" s="467"/>
      <c r="AS379" s="467"/>
      <c r="AT379" s="467"/>
      <c r="AU379" s="467"/>
      <c r="AV379" s="467"/>
      <c r="AW379" s="467"/>
      <c r="AX379" s="467"/>
      <c r="AY379" s="467"/>
      <c r="AZ379" s="467"/>
      <c r="BA379" s="467"/>
      <c r="BB379" s="467"/>
      <c r="BC379" s="467"/>
      <c r="BD379" s="467"/>
      <c r="BE379" s="467"/>
      <c r="BF379" s="467"/>
      <c r="BG379" s="467"/>
      <c r="BH379" s="467"/>
      <c r="BI379" s="467"/>
      <c r="BJ379" s="467"/>
      <c r="BK379" s="467"/>
      <c r="BL379" s="467"/>
      <c r="BM379" s="467"/>
      <c r="BN379" s="467"/>
    </row>
    <row r="380" spans="1:66" s="474" customFormat="1" ht="12.75">
      <c r="A380" s="524"/>
      <c r="B380" s="176"/>
      <c r="C380" s="176"/>
      <c r="D380" s="176"/>
      <c r="E380" s="176"/>
      <c r="F380" s="176"/>
      <c r="G380" s="176"/>
      <c r="H380" s="176"/>
      <c r="I380" s="176"/>
      <c r="J380" s="176"/>
      <c r="K380" s="176"/>
      <c r="L380" s="176"/>
      <c r="M380" s="176"/>
      <c r="N380" s="176"/>
      <c r="O380" s="176"/>
      <c r="P380" s="176"/>
      <c r="Q380" s="467"/>
      <c r="R380" s="467"/>
      <c r="S380" s="467"/>
      <c r="T380" s="467"/>
      <c r="U380" s="467"/>
      <c r="V380" s="467"/>
      <c r="W380" s="467"/>
      <c r="X380" s="467"/>
      <c r="Y380" s="467"/>
      <c r="Z380" s="467"/>
      <c r="AA380" s="467"/>
      <c r="AB380" s="467"/>
      <c r="AC380" s="467"/>
      <c r="AD380" s="467"/>
      <c r="AE380" s="467"/>
      <c r="AF380" s="467"/>
      <c r="AG380" s="467"/>
      <c r="AH380" s="467"/>
      <c r="AI380" s="467"/>
      <c r="AJ380" s="467"/>
      <c r="AK380" s="467"/>
      <c r="AL380" s="467"/>
      <c r="AM380" s="467"/>
      <c r="AN380" s="467"/>
      <c r="AO380" s="467"/>
      <c r="AP380" s="467"/>
      <c r="AQ380" s="467"/>
      <c r="AR380" s="467"/>
      <c r="AS380" s="467"/>
      <c r="AT380" s="467"/>
      <c r="AU380" s="467"/>
      <c r="AV380" s="467"/>
      <c r="AW380" s="467"/>
      <c r="AX380" s="467"/>
      <c r="AY380" s="467"/>
      <c r="AZ380" s="467"/>
      <c r="BA380" s="467"/>
      <c r="BB380" s="467"/>
      <c r="BC380" s="467"/>
      <c r="BD380" s="467"/>
      <c r="BE380" s="467"/>
      <c r="BF380" s="467"/>
      <c r="BG380" s="467"/>
      <c r="BH380" s="467"/>
      <c r="BI380" s="467"/>
      <c r="BJ380" s="467"/>
      <c r="BK380" s="467"/>
      <c r="BL380" s="467"/>
      <c r="BM380" s="467"/>
      <c r="BN380" s="467"/>
    </row>
    <row r="381" spans="1:66" s="474" customFormat="1" ht="12.75">
      <c r="A381" s="524"/>
      <c r="B381" s="176"/>
      <c r="C381" s="176"/>
      <c r="D381" s="176"/>
      <c r="E381" s="176"/>
      <c r="F381" s="176"/>
      <c r="G381" s="176"/>
      <c r="H381" s="176"/>
      <c r="I381" s="176"/>
      <c r="J381" s="176"/>
      <c r="K381" s="176"/>
      <c r="L381" s="176"/>
      <c r="M381" s="176"/>
      <c r="N381" s="176"/>
      <c r="O381" s="176"/>
      <c r="P381" s="176"/>
      <c r="Q381" s="467"/>
      <c r="R381" s="467"/>
      <c r="S381" s="467"/>
      <c r="T381" s="467"/>
      <c r="U381" s="467"/>
      <c r="V381" s="467"/>
      <c r="W381" s="467"/>
      <c r="X381" s="467"/>
      <c r="Y381" s="467"/>
      <c r="Z381" s="467"/>
      <c r="AA381" s="467"/>
      <c r="AB381" s="467"/>
      <c r="AC381" s="467"/>
      <c r="AD381" s="467"/>
      <c r="AE381" s="467"/>
      <c r="AF381" s="467"/>
      <c r="AG381" s="467"/>
      <c r="AH381" s="467"/>
      <c r="AI381" s="467"/>
      <c r="AJ381" s="467"/>
      <c r="AK381" s="467"/>
      <c r="AL381" s="467"/>
      <c r="AM381" s="467"/>
      <c r="AN381" s="467"/>
      <c r="AO381" s="467"/>
      <c r="AP381" s="467"/>
      <c r="AQ381" s="467"/>
      <c r="AR381" s="467"/>
      <c r="AS381" s="467"/>
      <c r="AT381" s="467"/>
      <c r="AU381" s="467"/>
      <c r="AV381" s="467"/>
      <c r="AW381" s="467"/>
      <c r="AX381" s="467"/>
      <c r="AY381" s="467"/>
      <c r="AZ381" s="467"/>
      <c r="BA381" s="467"/>
      <c r="BB381" s="467"/>
      <c r="BC381" s="467"/>
      <c r="BD381" s="467"/>
      <c r="BE381" s="467"/>
      <c r="BF381" s="467"/>
      <c r="BG381" s="467"/>
      <c r="BH381" s="467"/>
      <c r="BI381" s="467"/>
      <c r="BJ381" s="467"/>
      <c r="BK381" s="467"/>
      <c r="BL381" s="467"/>
      <c r="BM381" s="467"/>
      <c r="BN381" s="467"/>
    </row>
    <row r="382" spans="1:66" s="474" customFormat="1" ht="12.75">
      <c r="A382" s="524"/>
      <c r="B382" s="176"/>
      <c r="C382" s="176"/>
      <c r="D382" s="176"/>
      <c r="E382" s="176"/>
      <c r="F382" s="176"/>
      <c r="G382" s="176"/>
      <c r="H382" s="176"/>
      <c r="I382" s="176"/>
      <c r="J382" s="176"/>
      <c r="K382" s="176"/>
      <c r="L382" s="176"/>
      <c r="M382" s="176"/>
      <c r="N382" s="176"/>
      <c r="O382" s="176"/>
      <c r="P382" s="176"/>
      <c r="Q382" s="467"/>
      <c r="R382" s="467"/>
      <c r="S382" s="467"/>
      <c r="T382" s="467"/>
      <c r="U382" s="467"/>
      <c r="V382" s="467"/>
      <c r="W382" s="467"/>
      <c r="X382" s="467"/>
      <c r="Y382" s="467"/>
      <c r="Z382" s="467"/>
      <c r="AA382" s="467"/>
      <c r="AB382" s="467"/>
      <c r="AC382" s="467"/>
      <c r="AD382" s="467"/>
      <c r="AE382" s="467"/>
      <c r="AF382" s="467"/>
      <c r="AG382" s="467"/>
      <c r="AH382" s="467"/>
      <c r="AI382" s="467"/>
      <c r="AJ382" s="467"/>
      <c r="AK382" s="467"/>
      <c r="AL382" s="467"/>
      <c r="AM382" s="467"/>
      <c r="AN382" s="467"/>
      <c r="AO382" s="467"/>
      <c r="AP382" s="467"/>
      <c r="AQ382" s="467"/>
      <c r="AR382" s="467"/>
      <c r="AS382" s="467"/>
      <c r="AT382" s="467"/>
      <c r="AU382" s="467"/>
      <c r="AV382" s="467"/>
      <c r="AW382" s="467"/>
      <c r="AX382" s="467"/>
      <c r="AY382" s="467"/>
      <c r="AZ382" s="467"/>
      <c r="BA382" s="467"/>
      <c r="BB382" s="467"/>
      <c r="BC382" s="467"/>
      <c r="BD382" s="467"/>
      <c r="BE382" s="467"/>
      <c r="BF382" s="467"/>
      <c r="BG382" s="467"/>
      <c r="BH382" s="467"/>
      <c r="BI382" s="467"/>
      <c r="BJ382" s="467"/>
      <c r="BK382" s="467"/>
      <c r="BL382" s="467"/>
      <c r="BM382" s="467"/>
      <c r="BN382" s="467"/>
    </row>
    <row r="383" spans="1:66" s="474" customFormat="1" ht="12.75">
      <c r="A383" s="524"/>
      <c r="B383" s="176"/>
      <c r="C383" s="176"/>
      <c r="D383" s="176"/>
      <c r="E383" s="176"/>
      <c r="F383" s="176"/>
      <c r="G383" s="176"/>
      <c r="H383" s="176"/>
      <c r="I383" s="176"/>
      <c r="J383" s="176"/>
      <c r="K383" s="176"/>
      <c r="L383" s="176"/>
      <c r="M383" s="176"/>
      <c r="N383" s="176"/>
      <c r="O383" s="176"/>
      <c r="P383" s="176"/>
      <c r="Q383" s="467"/>
      <c r="R383" s="467"/>
      <c r="S383" s="467"/>
      <c r="T383" s="467"/>
      <c r="U383" s="467"/>
      <c r="V383" s="467"/>
      <c r="W383" s="467"/>
      <c r="X383" s="467"/>
      <c r="Y383" s="467"/>
      <c r="Z383" s="467"/>
      <c r="AA383" s="467"/>
      <c r="AB383" s="467"/>
      <c r="AC383" s="467"/>
      <c r="AD383" s="467"/>
      <c r="AE383" s="467"/>
      <c r="AF383" s="467"/>
      <c r="AG383" s="467"/>
      <c r="AH383" s="467"/>
      <c r="AI383" s="467"/>
      <c r="AJ383" s="467"/>
      <c r="AK383" s="467"/>
      <c r="AL383" s="467"/>
      <c r="AM383" s="467"/>
      <c r="AN383" s="467"/>
      <c r="AO383" s="467"/>
      <c r="AP383" s="467"/>
      <c r="AQ383" s="467"/>
      <c r="AR383" s="467"/>
      <c r="AS383" s="467"/>
      <c r="AT383" s="467"/>
      <c r="AU383" s="467"/>
      <c r="AV383" s="467"/>
      <c r="AW383" s="467"/>
      <c r="AX383" s="467"/>
      <c r="AY383" s="467"/>
      <c r="AZ383" s="467"/>
      <c r="BA383" s="467"/>
      <c r="BB383" s="467"/>
      <c r="BC383" s="467"/>
      <c r="BD383" s="467"/>
      <c r="BE383" s="467"/>
      <c r="BF383" s="467"/>
      <c r="BG383" s="467"/>
      <c r="BH383" s="467"/>
      <c r="BI383" s="467"/>
      <c r="BJ383" s="467"/>
      <c r="BK383" s="467"/>
      <c r="BL383" s="467"/>
      <c r="BM383" s="467"/>
      <c r="BN383" s="467"/>
    </row>
    <row r="384" spans="1:66" s="474" customFormat="1" ht="12.75">
      <c r="A384" s="524"/>
      <c r="B384" s="176"/>
      <c r="C384" s="176"/>
      <c r="D384" s="176"/>
      <c r="E384" s="176"/>
      <c r="F384" s="176"/>
      <c r="G384" s="176"/>
      <c r="H384" s="176"/>
      <c r="I384" s="176"/>
      <c r="J384" s="176"/>
      <c r="K384" s="176"/>
      <c r="L384" s="176"/>
      <c r="M384" s="176"/>
      <c r="N384" s="176"/>
      <c r="O384" s="176"/>
      <c r="P384" s="176"/>
      <c r="Q384" s="467"/>
      <c r="R384" s="467"/>
      <c r="S384" s="467"/>
      <c r="T384" s="467"/>
      <c r="U384" s="467"/>
      <c r="V384" s="467"/>
      <c r="W384" s="467"/>
      <c r="X384" s="467"/>
      <c r="Y384" s="467"/>
      <c r="Z384" s="467"/>
      <c r="AA384" s="467"/>
      <c r="AB384" s="467"/>
      <c r="AC384" s="467"/>
      <c r="AD384" s="467"/>
      <c r="AE384" s="467"/>
      <c r="AF384" s="467"/>
      <c r="AG384" s="467"/>
      <c r="AH384" s="467"/>
      <c r="AI384" s="467"/>
      <c r="AJ384" s="467"/>
      <c r="AK384" s="467"/>
      <c r="AL384" s="467"/>
      <c r="AM384" s="467"/>
      <c r="AN384" s="467"/>
      <c r="AO384" s="467"/>
      <c r="AP384" s="467"/>
      <c r="AQ384" s="467"/>
      <c r="AR384" s="467"/>
      <c r="AS384" s="467"/>
      <c r="AT384" s="467"/>
      <c r="AU384" s="467"/>
      <c r="AV384" s="467"/>
      <c r="AW384" s="467"/>
      <c r="AX384" s="467"/>
      <c r="AY384" s="467"/>
      <c r="AZ384" s="467"/>
      <c r="BA384" s="467"/>
      <c r="BB384" s="467"/>
      <c r="BC384" s="467"/>
      <c r="BD384" s="467"/>
      <c r="BE384" s="467"/>
      <c r="BF384" s="467"/>
      <c r="BG384" s="467"/>
      <c r="BH384" s="467"/>
      <c r="BI384" s="467"/>
      <c r="BJ384" s="467"/>
      <c r="BK384" s="467"/>
      <c r="BL384" s="467"/>
      <c r="BM384" s="467"/>
      <c r="BN384" s="467"/>
    </row>
    <row r="385" spans="1:66" s="474" customFormat="1" ht="12.75">
      <c r="A385" s="524"/>
      <c r="B385" s="176"/>
      <c r="C385" s="176"/>
      <c r="D385" s="176"/>
      <c r="E385" s="176"/>
      <c r="F385" s="176"/>
      <c r="G385" s="176"/>
      <c r="H385" s="176"/>
      <c r="I385" s="176"/>
      <c r="J385" s="176"/>
      <c r="K385" s="176"/>
      <c r="L385" s="176"/>
      <c r="M385" s="176"/>
      <c r="N385" s="176"/>
      <c r="O385" s="176"/>
      <c r="P385" s="176"/>
      <c r="Q385" s="467"/>
      <c r="R385" s="467"/>
      <c r="S385" s="467"/>
      <c r="T385" s="467"/>
      <c r="U385" s="467"/>
      <c r="V385" s="467"/>
      <c r="W385" s="467"/>
      <c r="X385" s="467"/>
      <c r="Y385" s="467"/>
      <c r="Z385" s="467"/>
      <c r="AA385" s="467"/>
      <c r="AB385" s="467"/>
      <c r="AC385" s="467"/>
      <c r="AD385" s="467"/>
      <c r="AE385" s="467"/>
      <c r="AF385" s="467"/>
      <c r="AG385" s="467"/>
      <c r="AH385" s="467"/>
      <c r="AI385" s="467"/>
      <c r="AJ385" s="467"/>
      <c r="AK385" s="467"/>
      <c r="AL385" s="467"/>
      <c r="AM385" s="467"/>
      <c r="AN385" s="467"/>
      <c r="AO385" s="467"/>
      <c r="AP385" s="467"/>
      <c r="AQ385" s="467"/>
      <c r="AR385" s="467"/>
      <c r="AS385" s="467"/>
      <c r="AT385" s="467"/>
      <c r="AU385" s="467"/>
      <c r="AV385" s="467"/>
      <c r="AW385" s="467"/>
      <c r="AX385" s="467"/>
      <c r="AY385" s="467"/>
      <c r="AZ385" s="467"/>
      <c r="BA385" s="467"/>
      <c r="BB385" s="467"/>
      <c r="BC385" s="467"/>
      <c r="BD385" s="467"/>
      <c r="BE385" s="467"/>
      <c r="BF385" s="467"/>
      <c r="BG385" s="467"/>
      <c r="BH385" s="467"/>
      <c r="BI385" s="467"/>
      <c r="BJ385" s="467"/>
      <c r="BK385" s="467"/>
      <c r="BL385" s="467"/>
      <c r="BM385" s="467"/>
      <c r="BN385" s="467"/>
    </row>
    <row r="386" spans="1:66" s="474" customFormat="1" ht="12.75">
      <c r="A386" s="524"/>
      <c r="B386" s="176"/>
      <c r="C386" s="176"/>
      <c r="D386" s="176"/>
      <c r="E386" s="176"/>
      <c r="F386" s="176"/>
      <c r="G386" s="176"/>
      <c r="H386" s="176"/>
      <c r="I386" s="176"/>
      <c r="J386" s="176"/>
      <c r="K386" s="176"/>
      <c r="L386" s="176"/>
      <c r="M386" s="176"/>
      <c r="N386" s="176"/>
      <c r="O386" s="176"/>
      <c r="P386" s="176"/>
      <c r="Q386" s="467"/>
      <c r="R386" s="467"/>
      <c r="S386" s="467"/>
      <c r="T386" s="467"/>
      <c r="U386" s="467"/>
      <c r="V386" s="467"/>
      <c r="W386" s="467"/>
      <c r="X386" s="467"/>
      <c r="Y386" s="467"/>
      <c r="Z386" s="467"/>
      <c r="AA386" s="467"/>
      <c r="AB386" s="467"/>
      <c r="AC386" s="467"/>
      <c r="AD386" s="467"/>
      <c r="AE386" s="467"/>
      <c r="AF386" s="467"/>
      <c r="AG386" s="467"/>
      <c r="AH386" s="467"/>
      <c r="AI386" s="467"/>
      <c r="AJ386" s="467"/>
      <c r="AK386" s="467"/>
      <c r="AL386" s="467"/>
      <c r="AM386" s="467"/>
      <c r="AN386" s="467"/>
      <c r="AO386" s="467"/>
      <c r="AP386" s="467"/>
      <c r="AQ386" s="467"/>
      <c r="AR386" s="467"/>
      <c r="AS386" s="467"/>
      <c r="AT386" s="467"/>
      <c r="AU386" s="467"/>
      <c r="AV386" s="467"/>
      <c r="AW386" s="467"/>
      <c r="AX386" s="467"/>
      <c r="AY386" s="467"/>
      <c r="AZ386" s="467"/>
      <c r="BA386" s="467"/>
      <c r="BB386" s="467"/>
      <c r="BC386" s="467"/>
      <c r="BD386" s="467"/>
      <c r="BE386" s="467"/>
      <c r="BF386" s="467"/>
      <c r="BG386" s="467"/>
      <c r="BH386" s="467"/>
      <c r="BI386" s="467"/>
      <c r="BJ386" s="467"/>
      <c r="BK386" s="467"/>
      <c r="BL386" s="467"/>
      <c r="BM386" s="467"/>
      <c r="BN386" s="467"/>
    </row>
    <row r="387" spans="1:66" s="474" customFormat="1" ht="12.75">
      <c r="A387" s="524"/>
      <c r="B387" s="176"/>
      <c r="C387" s="176"/>
      <c r="D387" s="176"/>
      <c r="E387" s="176"/>
      <c r="F387" s="176"/>
      <c r="G387" s="176"/>
      <c r="H387" s="176"/>
      <c r="I387" s="176"/>
      <c r="J387" s="176"/>
      <c r="K387" s="176"/>
      <c r="L387" s="176"/>
      <c r="M387" s="176"/>
      <c r="N387" s="176"/>
      <c r="O387" s="176"/>
      <c r="P387" s="176"/>
      <c r="Q387" s="467"/>
      <c r="R387" s="467"/>
      <c r="S387" s="467"/>
      <c r="T387" s="467"/>
      <c r="U387" s="467"/>
      <c r="V387" s="467"/>
      <c r="W387" s="467"/>
      <c r="X387" s="467"/>
      <c r="Y387" s="467"/>
      <c r="Z387" s="467"/>
      <c r="AA387" s="467"/>
      <c r="AB387" s="467"/>
      <c r="AC387" s="467"/>
      <c r="AD387" s="467"/>
      <c r="AE387" s="467"/>
      <c r="AF387" s="467"/>
      <c r="AG387" s="467"/>
      <c r="AH387" s="467"/>
      <c r="AI387" s="467"/>
      <c r="AJ387" s="467"/>
      <c r="AK387" s="467"/>
      <c r="AL387" s="467"/>
      <c r="AM387" s="467"/>
      <c r="AN387" s="467"/>
      <c r="AO387" s="467"/>
      <c r="AP387" s="467"/>
      <c r="AQ387" s="467"/>
      <c r="AR387" s="467"/>
      <c r="AS387" s="467"/>
      <c r="AT387" s="467"/>
      <c r="AU387" s="467"/>
      <c r="AV387" s="467"/>
      <c r="AW387" s="467"/>
      <c r="AX387" s="467"/>
      <c r="AY387" s="467"/>
      <c r="AZ387" s="467"/>
      <c r="BA387" s="467"/>
      <c r="BB387" s="467"/>
      <c r="BC387" s="467"/>
      <c r="BD387" s="467"/>
      <c r="BE387" s="467"/>
      <c r="BF387" s="467"/>
      <c r="BG387" s="467"/>
      <c r="BH387" s="467"/>
      <c r="BI387" s="467"/>
      <c r="BJ387" s="467"/>
      <c r="BK387" s="467"/>
      <c r="BL387" s="467"/>
      <c r="BM387" s="467"/>
      <c r="BN387" s="467"/>
    </row>
    <row r="388" spans="1:66" s="474" customFormat="1" ht="12.75">
      <c r="A388" s="524"/>
      <c r="B388" s="176"/>
      <c r="C388" s="176"/>
      <c r="D388" s="176"/>
      <c r="E388" s="176"/>
      <c r="F388" s="176"/>
      <c r="G388" s="176"/>
      <c r="H388" s="176"/>
      <c r="I388" s="176"/>
      <c r="J388" s="176"/>
      <c r="K388" s="176"/>
      <c r="L388" s="176"/>
      <c r="M388" s="176"/>
      <c r="N388" s="176"/>
      <c r="O388" s="176"/>
      <c r="P388" s="176"/>
      <c r="Q388" s="467"/>
      <c r="R388" s="467"/>
      <c r="S388" s="467"/>
      <c r="T388" s="467"/>
      <c r="U388" s="467"/>
      <c r="V388" s="467"/>
      <c r="W388" s="467"/>
      <c r="X388" s="467"/>
      <c r="Y388" s="467"/>
      <c r="Z388" s="467"/>
      <c r="AA388" s="467"/>
      <c r="AB388" s="467"/>
      <c r="AC388" s="467"/>
      <c r="AD388" s="467"/>
      <c r="AE388" s="467"/>
      <c r="AF388" s="467"/>
      <c r="AG388" s="467"/>
      <c r="AH388" s="467"/>
      <c r="AI388" s="467"/>
      <c r="AJ388" s="467"/>
      <c r="AK388" s="467"/>
      <c r="AL388" s="467"/>
      <c r="AM388" s="467"/>
      <c r="AN388" s="467"/>
      <c r="AO388" s="467"/>
      <c r="AP388" s="467"/>
      <c r="AQ388" s="467"/>
      <c r="AR388" s="467"/>
      <c r="AS388" s="467"/>
      <c r="AT388" s="467"/>
      <c r="AU388" s="467"/>
      <c r="AV388" s="467"/>
      <c r="AW388" s="467"/>
      <c r="AX388" s="467"/>
      <c r="AY388" s="467"/>
      <c r="AZ388" s="467"/>
      <c r="BA388" s="467"/>
      <c r="BB388" s="467"/>
      <c r="BC388" s="467"/>
      <c r="BD388" s="467"/>
      <c r="BE388" s="467"/>
      <c r="BF388" s="467"/>
      <c r="BG388" s="467"/>
      <c r="BH388" s="467"/>
      <c r="BI388" s="467"/>
      <c r="BJ388" s="467"/>
      <c r="BK388" s="467"/>
      <c r="BL388" s="467"/>
      <c r="BM388" s="467"/>
      <c r="BN388" s="467"/>
    </row>
    <row r="389" spans="1:66" s="474" customFormat="1" ht="12.75">
      <c r="A389" s="524"/>
      <c r="B389" s="176"/>
      <c r="C389" s="176"/>
      <c r="D389" s="176"/>
      <c r="E389" s="176"/>
      <c r="F389" s="176"/>
      <c r="G389" s="176"/>
      <c r="H389" s="176"/>
      <c r="I389" s="176"/>
      <c r="J389" s="176"/>
      <c r="K389" s="176"/>
      <c r="L389" s="176"/>
      <c r="M389" s="176"/>
      <c r="N389" s="176"/>
      <c r="O389" s="176"/>
      <c r="P389" s="176"/>
      <c r="Q389" s="467"/>
      <c r="R389" s="467"/>
      <c r="S389" s="467"/>
      <c r="T389" s="467"/>
      <c r="U389" s="467"/>
      <c r="V389" s="467"/>
      <c r="W389" s="467"/>
      <c r="X389" s="467"/>
      <c r="Y389" s="467"/>
      <c r="Z389" s="467"/>
      <c r="AA389" s="467"/>
      <c r="AB389" s="467"/>
      <c r="AC389" s="467"/>
      <c r="AD389" s="467"/>
      <c r="AE389" s="467"/>
      <c r="AF389" s="467"/>
      <c r="AG389" s="467"/>
      <c r="AH389" s="467"/>
      <c r="AI389" s="467"/>
      <c r="AJ389" s="467"/>
      <c r="AK389" s="467"/>
      <c r="AL389" s="467"/>
      <c r="AM389" s="467"/>
      <c r="AN389" s="467"/>
      <c r="AO389" s="467"/>
      <c r="AP389" s="467"/>
      <c r="AQ389" s="467"/>
      <c r="AR389" s="467"/>
      <c r="AS389" s="467"/>
      <c r="AT389" s="467"/>
      <c r="AU389" s="467"/>
      <c r="AV389" s="467"/>
      <c r="AW389" s="467"/>
      <c r="AX389" s="467"/>
      <c r="AY389" s="467"/>
      <c r="AZ389" s="467"/>
      <c r="BA389" s="467"/>
      <c r="BB389" s="467"/>
      <c r="BC389" s="467"/>
      <c r="BD389" s="467"/>
      <c r="BE389" s="467"/>
      <c r="BF389" s="467"/>
      <c r="BG389" s="467"/>
      <c r="BH389" s="467"/>
      <c r="BI389" s="467"/>
      <c r="BJ389" s="467"/>
      <c r="BK389" s="467"/>
      <c r="BL389" s="467"/>
      <c r="BM389" s="467"/>
      <c r="BN389" s="467"/>
    </row>
    <row r="390" spans="1:66" s="474" customFormat="1" ht="12.75">
      <c r="A390" s="524"/>
      <c r="B390" s="176"/>
      <c r="C390" s="176"/>
      <c r="D390" s="176"/>
      <c r="E390" s="176"/>
      <c r="F390" s="176"/>
      <c r="G390" s="176"/>
      <c r="H390" s="176"/>
      <c r="I390" s="176"/>
      <c r="J390" s="176"/>
      <c r="K390" s="176"/>
      <c r="L390" s="176"/>
      <c r="M390" s="176"/>
      <c r="N390" s="176"/>
      <c r="O390" s="176"/>
      <c r="P390" s="176"/>
      <c r="Q390" s="467"/>
      <c r="R390" s="467"/>
      <c r="S390" s="467"/>
      <c r="T390" s="467"/>
      <c r="U390" s="467"/>
      <c r="V390" s="467"/>
      <c r="W390" s="467"/>
      <c r="X390" s="467"/>
      <c r="Y390" s="467"/>
      <c r="Z390" s="467"/>
      <c r="AA390" s="467"/>
      <c r="AB390" s="467"/>
      <c r="AC390" s="467"/>
      <c r="AD390" s="467"/>
      <c r="AE390" s="467"/>
      <c r="AF390" s="467"/>
      <c r="AG390" s="467"/>
      <c r="AH390" s="467"/>
      <c r="AI390" s="467"/>
      <c r="AJ390" s="467"/>
      <c r="AK390" s="467"/>
      <c r="AL390" s="467"/>
      <c r="AM390" s="467"/>
      <c r="AN390" s="467"/>
      <c r="AO390" s="467"/>
      <c r="AP390" s="467"/>
      <c r="AQ390" s="467"/>
      <c r="AR390" s="467"/>
      <c r="AS390" s="467"/>
      <c r="AT390" s="467"/>
      <c r="AU390" s="467"/>
      <c r="AV390" s="467"/>
      <c r="AW390" s="467"/>
      <c r="AX390" s="467"/>
      <c r="AY390" s="467"/>
      <c r="AZ390" s="467"/>
      <c r="BA390" s="467"/>
      <c r="BB390" s="467"/>
      <c r="BC390" s="467"/>
      <c r="BD390" s="467"/>
      <c r="BE390" s="467"/>
      <c r="BF390" s="467"/>
      <c r="BG390" s="467"/>
      <c r="BH390" s="467"/>
      <c r="BI390" s="467"/>
      <c r="BJ390" s="467"/>
      <c r="BK390" s="467"/>
      <c r="BL390" s="467"/>
      <c r="BM390" s="467"/>
      <c r="BN390" s="467"/>
    </row>
    <row r="391" spans="1:66" s="474" customFormat="1" ht="12.75">
      <c r="A391" s="524"/>
      <c r="B391" s="176"/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6"/>
      <c r="P391" s="176"/>
      <c r="Q391" s="467"/>
      <c r="R391" s="467"/>
      <c r="S391" s="467"/>
      <c r="T391" s="467"/>
      <c r="U391" s="467"/>
      <c r="V391" s="467"/>
      <c r="W391" s="467"/>
      <c r="X391" s="467"/>
      <c r="Y391" s="467"/>
      <c r="Z391" s="467"/>
      <c r="AA391" s="467"/>
      <c r="AB391" s="467"/>
      <c r="AC391" s="467"/>
      <c r="AD391" s="467"/>
      <c r="AE391" s="467"/>
      <c r="AF391" s="467"/>
      <c r="AG391" s="467"/>
      <c r="AH391" s="467"/>
      <c r="AI391" s="467"/>
      <c r="AJ391" s="467"/>
      <c r="AK391" s="467"/>
      <c r="AL391" s="467"/>
      <c r="AM391" s="467"/>
      <c r="AN391" s="467"/>
      <c r="AO391" s="467"/>
      <c r="AP391" s="467"/>
      <c r="AQ391" s="467"/>
      <c r="AR391" s="467"/>
      <c r="AS391" s="467"/>
      <c r="AT391" s="467"/>
      <c r="AU391" s="467"/>
      <c r="AV391" s="467"/>
      <c r="AW391" s="467"/>
      <c r="AX391" s="467"/>
      <c r="AY391" s="467"/>
      <c r="AZ391" s="467"/>
      <c r="BA391" s="467"/>
      <c r="BB391" s="467"/>
      <c r="BC391" s="467"/>
      <c r="BD391" s="467"/>
      <c r="BE391" s="467"/>
      <c r="BF391" s="467"/>
      <c r="BG391" s="467"/>
      <c r="BH391" s="467"/>
      <c r="BI391" s="467"/>
      <c r="BJ391" s="467"/>
      <c r="BK391" s="467"/>
      <c r="BL391" s="467"/>
      <c r="BM391" s="467"/>
      <c r="BN391" s="467"/>
    </row>
    <row r="392" spans="1:66" s="474" customFormat="1" ht="12.75">
      <c r="A392" s="524"/>
      <c r="B392" s="176"/>
      <c r="C392" s="176"/>
      <c r="D392" s="176"/>
      <c r="E392" s="176"/>
      <c r="F392" s="176"/>
      <c r="G392" s="176"/>
      <c r="H392" s="176"/>
      <c r="I392" s="176"/>
      <c r="J392" s="176"/>
      <c r="K392" s="176"/>
      <c r="L392" s="176"/>
      <c r="M392" s="176"/>
      <c r="N392" s="176"/>
      <c r="O392" s="176"/>
      <c r="P392" s="176"/>
      <c r="Q392" s="467"/>
      <c r="R392" s="467"/>
      <c r="S392" s="467"/>
      <c r="T392" s="467"/>
      <c r="U392" s="467"/>
      <c r="V392" s="467"/>
      <c r="W392" s="467"/>
      <c r="X392" s="467"/>
      <c r="Y392" s="467"/>
      <c r="Z392" s="467"/>
      <c r="AA392" s="467"/>
      <c r="AB392" s="467"/>
      <c r="AC392" s="467"/>
      <c r="AD392" s="467"/>
      <c r="AE392" s="467"/>
      <c r="AF392" s="467"/>
      <c r="AG392" s="467"/>
      <c r="AH392" s="467"/>
      <c r="AI392" s="467"/>
      <c r="AJ392" s="467"/>
      <c r="AK392" s="467"/>
      <c r="AL392" s="467"/>
      <c r="AM392" s="467"/>
      <c r="AN392" s="467"/>
      <c r="AO392" s="467"/>
      <c r="AP392" s="467"/>
      <c r="AQ392" s="467"/>
      <c r="AR392" s="467"/>
      <c r="AS392" s="467"/>
      <c r="AT392" s="467"/>
      <c r="AU392" s="467"/>
      <c r="AV392" s="467"/>
      <c r="AW392" s="467"/>
      <c r="AX392" s="467"/>
      <c r="AY392" s="467"/>
      <c r="AZ392" s="467"/>
      <c r="BA392" s="467"/>
      <c r="BB392" s="467"/>
      <c r="BC392" s="467"/>
      <c r="BD392" s="467"/>
      <c r="BE392" s="467"/>
      <c r="BF392" s="467"/>
      <c r="BG392" s="467"/>
      <c r="BH392" s="467"/>
      <c r="BI392" s="467"/>
      <c r="BJ392" s="467"/>
      <c r="BK392" s="467"/>
      <c r="BL392" s="467"/>
      <c r="BM392" s="467"/>
      <c r="BN392" s="467"/>
    </row>
    <row r="393" spans="1:66" s="474" customFormat="1" ht="12.75">
      <c r="A393" s="524"/>
      <c r="B393" s="176"/>
      <c r="C393" s="176"/>
      <c r="D393" s="176"/>
      <c r="E393" s="176"/>
      <c r="F393" s="176"/>
      <c r="G393" s="176"/>
      <c r="H393" s="176"/>
      <c r="I393" s="176"/>
      <c r="J393" s="176"/>
      <c r="K393" s="176"/>
      <c r="L393" s="176"/>
      <c r="M393" s="176"/>
      <c r="N393" s="176"/>
      <c r="O393" s="176"/>
      <c r="P393" s="176"/>
      <c r="Q393" s="467"/>
      <c r="R393" s="467"/>
      <c r="S393" s="467"/>
      <c r="T393" s="467"/>
      <c r="U393" s="467"/>
      <c r="V393" s="467"/>
      <c r="W393" s="467"/>
      <c r="X393" s="467"/>
      <c r="Y393" s="467"/>
      <c r="Z393" s="467"/>
      <c r="AA393" s="467"/>
      <c r="AB393" s="467"/>
      <c r="AC393" s="467"/>
      <c r="AD393" s="467"/>
      <c r="AE393" s="467"/>
      <c r="AF393" s="467"/>
      <c r="AG393" s="467"/>
      <c r="AH393" s="467"/>
      <c r="AI393" s="467"/>
      <c r="AJ393" s="467"/>
      <c r="AK393" s="467"/>
      <c r="AL393" s="467"/>
      <c r="AM393" s="467"/>
      <c r="AN393" s="467"/>
      <c r="AO393" s="467"/>
      <c r="AP393" s="467"/>
      <c r="AQ393" s="467"/>
      <c r="AR393" s="467"/>
      <c r="AS393" s="467"/>
      <c r="AT393" s="467"/>
      <c r="AU393" s="467"/>
      <c r="AV393" s="467"/>
      <c r="AW393" s="467"/>
      <c r="AX393" s="467"/>
      <c r="AY393" s="467"/>
      <c r="AZ393" s="467"/>
      <c r="BA393" s="467"/>
      <c r="BB393" s="467"/>
      <c r="BC393" s="467"/>
      <c r="BD393" s="467"/>
      <c r="BE393" s="467"/>
      <c r="BF393" s="467"/>
      <c r="BG393" s="467"/>
      <c r="BH393" s="467"/>
      <c r="BI393" s="467"/>
      <c r="BJ393" s="467"/>
      <c r="BK393" s="467"/>
      <c r="BL393" s="467"/>
      <c r="BM393" s="467"/>
      <c r="BN393" s="467"/>
    </row>
    <row r="394" spans="1:66" s="474" customFormat="1" ht="12.75">
      <c r="A394" s="524"/>
      <c r="B394" s="176"/>
      <c r="C394" s="176"/>
      <c r="D394" s="176"/>
      <c r="E394" s="176"/>
      <c r="F394" s="176"/>
      <c r="G394" s="176"/>
      <c r="H394" s="176"/>
      <c r="I394" s="176"/>
      <c r="J394" s="176"/>
      <c r="K394" s="176"/>
      <c r="L394" s="176"/>
      <c r="M394" s="176"/>
      <c r="N394" s="176"/>
      <c r="O394" s="176"/>
      <c r="P394" s="176"/>
      <c r="Q394" s="467"/>
      <c r="R394" s="467"/>
      <c r="S394" s="467"/>
      <c r="T394" s="467"/>
      <c r="U394" s="467"/>
      <c r="V394" s="467"/>
      <c r="W394" s="467"/>
      <c r="X394" s="467"/>
      <c r="Y394" s="467"/>
      <c r="Z394" s="467"/>
      <c r="AA394" s="467"/>
      <c r="AB394" s="467"/>
      <c r="AC394" s="467"/>
      <c r="AD394" s="467"/>
      <c r="AE394" s="467"/>
      <c r="AF394" s="467"/>
      <c r="AG394" s="467"/>
      <c r="AH394" s="467"/>
      <c r="AI394" s="467"/>
      <c r="AJ394" s="467"/>
      <c r="AK394" s="467"/>
      <c r="AL394" s="467"/>
      <c r="AM394" s="467"/>
      <c r="AN394" s="467"/>
      <c r="AO394" s="467"/>
      <c r="AP394" s="467"/>
      <c r="AQ394" s="467"/>
      <c r="AR394" s="467"/>
      <c r="AS394" s="467"/>
      <c r="AT394" s="467"/>
      <c r="AU394" s="467"/>
      <c r="AV394" s="467"/>
      <c r="AW394" s="467"/>
      <c r="AX394" s="467"/>
      <c r="AY394" s="467"/>
      <c r="AZ394" s="467"/>
      <c r="BA394" s="467"/>
      <c r="BB394" s="467"/>
      <c r="BC394" s="467"/>
      <c r="BD394" s="467"/>
      <c r="BE394" s="467"/>
      <c r="BF394" s="467"/>
      <c r="BG394" s="467"/>
      <c r="BH394" s="467"/>
      <c r="BI394" s="467"/>
      <c r="BJ394" s="467"/>
      <c r="BK394" s="467"/>
      <c r="BL394" s="467"/>
      <c r="BM394" s="467"/>
      <c r="BN394" s="467"/>
    </row>
    <row r="395" spans="1:66" s="474" customFormat="1" ht="12.75">
      <c r="A395" s="524"/>
      <c r="B395" s="176"/>
      <c r="C395" s="176"/>
      <c r="D395" s="176"/>
      <c r="E395" s="176"/>
      <c r="F395" s="176"/>
      <c r="G395" s="176"/>
      <c r="H395" s="176"/>
      <c r="I395" s="176"/>
      <c r="J395" s="176"/>
      <c r="K395" s="176"/>
      <c r="L395" s="176"/>
      <c r="M395" s="176"/>
      <c r="N395" s="176"/>
      <c r="O395" s="176"/>
      <c r="P395" s="176"/>
      <c r="Q395" s="467"/>
      <c r="R395" s="467"/>
      <c r="S395" s="467"/>
      <c r="T395" s="467"/>
      <c r="U395" s="467"/>
      <c r="V395" s="467"/>
      <c r="W395" s="467"/>
      <c r="X395" s="467"/>
      <c r="Y395" s="467"/>
      <c r="Z395" s="467"/>
      <c r="AA395" s="467"/>
      <c r="AB395" s="467"/>
      <c r="AC395" s="467"/>
      <c r="AD395" s="467"/>
      <c r="AE395" s="467"/>
      <c r="AF395" s="467"/>
      <c r="AG395" s="467"/>
      <c r="AH395" s="467"/>
      <c r="AI395" s="467"/>
      <c r="AJ395" s="467"/>
      <c r="AK395" s="467"/>
      <c r="AL395" s="467"/>
      <c r="AM395" s="467"/>
      <c r="AN395" s="467"/>
      <c r="AO395" s="467"/>
      <c r="AP395" s="467"/>
      <c r="AQ395" s="467"/>
      <c r="AR395" s="467"/>
      <c r="AS395" s="467"/>
      <c r="AT395" s="467"/>
      <c r="AU395" s="467"/>
      <c r="AV395" s="467"/>
      <c r="AW395" s="467"/>
      <c r="AX395" s="467"/>
      <c r="AY395" s="467"/>
      <c r="AZ395" s="467"/>
      <c r="BA395" s="467"/>
      <c r="BB395" s="467"/>
      <c r="BC395" s="467"/>
      <c r="BD395" s="467"/>
      <c r="BE395" s="467"/>
      <c r="BF395" s="467"/>
      <c r="BG395" s="467"/>
      <c r="BH395" s="467"/>
      <c r="BI395" s="467"/>
      <c r="BJ395" s="467"/>
      <c r="BK395" s="467"/>
      <c r="BL395" s="467"/>
      <c r="BM395" s="467"/>
      <c r="BN395" s="467"/>
    </row>
    <row r="396" spans="1:66" s="474" customFormat="1" ht="12.75">
      <c r="A396" s="524"/>
      <c r="B396" s="176"/>
      <c r="C396" s="176"/>
      <c r="D396" s="176"/>
      <c r="E396" s="176"/>
      <c r="F396" s="176"/>
      <c r="G396" s="176"/>
      <c r="H396" s="176"/>
      <c r="I396" s="176"/>
      <c r="J396" s="176"/>
      <c r="K396" s="176"/>
      <c r="L396" s="176"/>
      <c r="M396" s="176"/>
      <c r="N396" s="176"/>
      <c r="O396" s="176"/>
      <c r="P396" s="176"/>
      <c r="Q396" s="467"/>
      <c r="R396" s="467"/>
      <c r="S396" s="467"/>
      <c r="T396" s="467"/>
      <c r="U396" s="467"/>
      <c r="V396" s="467"/>
      <c r="W396" s="467"/>
      <c r="X396" s="467"/>
      <c r="Y396" s="467"/>
      <c r="Z396" s="467"/>
      <c r="AA396" s="467"/>
      <c r="AB396" s="467"/>
      <c r="AC396" s="467"/>
      <c r="AD396" s="467"/>
      <c r="AE396" s="467"/>
      <c r="AF396" s="467"/>
      <c r="AG396" s="467"/>
      <c r="AH396" s="467"/>
      <c r="AI396" s="467"/>
      <c r="AJ396" s="467"/>
      <c r="AK396" s="467"/>
      <c r="AL396" s="467"/>
      <c r="AM396" s="467"/>
      <c r="AN396" s="467"/>
      <c r="AO396" s="467"/>
      <c r="AP396" s="467"/>
      <c r="AQ396" s="467"/>
      <c r="AR396" s="467"/>
      <c r="AS396" s="467"/>
      <c r="AT396" s="467"/>
      <c r="AU396" s="467"/>
      <c r="AV396" s="467"/>
      <c r="AW396" s="467"/>
      <c r="AX396" s="467"/>
      <c r="AY396" s="467"/>
      <c r="AZ396" s="467"/>
      <c r="BA396" s="467"/>
      <c r="BB396" s="467"/>
      <c r="BC396" s="467"/>
      <c r="BD396" s="467"/>
      <c r="BE396" s="467"/>
      <c r="BF396" s="467"/>
      <c r="BG396" s="467"/>
      <c r="BH396" s="467"/>
      <c r="BI396" s="467"/>
      <c r="BJ396" s="467"/>
      <c r="BK396" s="467"/>
      <c r="BL396" s="467"/>
      <c r="BM396" s="467"/>
      <c r="BN396" s="467"/>
    </row>
    <row r="397" spans="1:66" s="474" customFormat="1" ht="12.75">
      <c r="A397" s="524"/>
      <c r="B397" s="176"/>
      <c r="C397" s="176"/>
      <c r="D397" s="176"/>
      <c r="E397" s="176"/>
      <c r="F397" s="176"/>
      <c r="G397" s="176"/>
      <c r="H397" s="176"/>
      <c r="I397" s="176"/>
      <c r="J397" s="176"/>
      <c r="K397" s="176"/>
      <c r="L397" s="176"/>
      <c r="M397" s="176"/>
      <c r="N397" s="176"/>
      <c r="O397" s="176"/>
      <c r="P397" s="176"/>
      <c r="Q397" s="467"/>
      <c r="R397" s="467"/>
      <c r="S397" s="467"/>
      <c r="T397" s="467"/>
      <c r="U397" s="467"/>
      <c r="V397" s="467"/>
      <c r="W397" s="467"/>
      <c r="X397" s="467"/>
      <c r="Y397" s="467"/>
      <c r="Z397" s="467"/>
      <c r="AA397" s="467"/>
      <c r="AB397" s="467"/>
      <c r="AC397" s="467"/>
      <c r="AD397" s="467"/>
      <c r="AE397" s="467"/>
      <c r="AF397" s="467"/>
      <c r="AG397" s="467"/>
      <c r="AH397" s="467"/>
      <c r="AI397" s="467"/>
      <c r="AJ397" s="467"/>
      <c r="AK397" s="467"/>
      <c r="AL397" s="467"/>
      <c r="AM397" s="467"/>
      <c r="AN397" s="467"/>
      <c r="AO397" s="467"/>
      <c r="AP397" s="467"/>
      <c r="AQ397" s="467"/>
      <c r="AR397" s="467"/>
      <c r="AS397" s="467"/>
      <c r="AT397" s="467"/>
      <c r="AU397" s="467"/>
      <c r="AV397" s="467"/>
      <c r="AW397" s="467"/>
      <c r="AX397" s="467"/>
      <c r="AY397" s="467"/>
      <c r="AZ397" s="467"/>
      <c r="BA397" s="467"/>
      <c r="BB397" s="467"/>
      <c r="BC397" s="467"/>
      <c r="BD397" s="467"/>
      <c r="BE397" s="467"/>
      <c r="BF397" s="467"/>
      <c r="BG397" s="467"/>
      <c r="BH397" s="467"/>
      <c r="BI397" s="467"/>
      <c r="BJ397" s="467"/>
      <c r="BK397" s="467"/>
      <c r="BL397" s="467"/>
      <c r="BM397" s="467"/>
      <c r="BN397" s="467"/>
    </row>
    <row r="398" spans="1:66" s="474" customFormat="1" ht="12.75">
      <c r="A398" s="524"/>
      <c r="B398" s="176"/>
      <c r="C398" s="176"/>
      <c r="D398" s="176"/>
      <c r="E398" s="176"/>
      <c r="F398" s="176"/>
      <c r="G398" s="176"/>
      <c r="H398" s="176"/>
      <c r="I398" s="176"/>
      <c r="J398" s="176"/>
      <c r="K398" s="176"/>
      <c r="L398" s="176"/>
      <c r="M398" s="176"/>
      <c r="N398" s="176"/>
      <c r="O398" s="176"/>
      <c r="P398" s="176"/>
      <c r="Q398" s="467"/>
      <c r="R398" s="467"/>
      <c r="S398" s="467"/>
      <c r="T398" s="467"/>
      <c r="U398" s="467"/>
      <c r="V398" s="467"/>
      <c r="W398" s="467"/>
      <c r="X398" s="467"/>
      <c r="Y398" s="467"/>
      <c r="Z398" s="467"/>
      <c r="AA398" s="467"/>
      <c r="AB398" s="467"/>
      <c r="AC398" s="467"/>
      <c r="AD398" s="467"/>
      <c r="AE398" s="467"/>
      <c r="AF398" s="467"/>
      <c r="AG398" s="467"/>
      <c r="AH398" s="467"/>
      <c r="AI398" s="467"/>
      <c r="AJ398" s="467"/>
      <c r="AK398" s="467"/>
      <c r="AL398" s="467"/>
      <c r="AM398" s="467"/>
      <c r="AN398" s="467"/>
      <c r="AO398" s="467"/>
      <c r="AP398" s="467"/>
      <c r="AQ398" s="467"/>
      <c r="AR398" s="467"/>
      <c r="AS398" s="467"/>
      <c r="AT398" s="467"/>
      <c r="AU398" s="467"/>
      <c r="AV398" s="467"/>
      <c r="AW398" s="467"/>
      <c r="AX398" s="467"/>
      <c r="AY398" s="467"/>
      <c r="AZ398" s="467"/>
      <c r="BA398" s="467"/>
      <c r="BB398" s="467"/>
      <c r="BC398" s="467"/>
      <c r="BD398" s="467"/>
      <c r="BE398" s="467"/>
      <c r="BF398" s="467"/>
      <c r="BG398" s="467"/>
      <c r="BH398" s="467"/>
      <c r="BI398" s="467"/>
      <c r="BJ398" s="467"/>
      <c r="BK398" s="467"/>
      <c r="BL398" s="467"/>
      <c r="BM398" s="467"/>
      <c r="BN398" s="467"/>
    </row>
    <row r="399" spans="2:16" ht="12.75">
      <c r="B399" s="475"/>
      <c r="C399" s="475"/>
      <c r="D399" s="475"/>
      <c r="E399" s="475"/>
      <c r="F399" s="475"/>
      <c r="G399" s="475"/>
      <c r="H399" s="475"/>
      <c r="I399" s="475"/>
      <c r="J399" s="475"/>
      <c r="K399" s="475"/>
      <c r="L399" s="475"/>
      <c r="M399" s="475"/>
      <c r="N399" s="475"/>
      <c r="O399" s="475"/>
      <c r="P399" s="475"/>
    </row>
    <row r="400" spans="2:16" ht="12.75">
      <c r="B400" s="475"/>
      <c r="C400" s="475"/>
      <c r="D400" s="475"/>
      <c r="E400" s="475"/>
      <c r="F400" s="475"/>
      <c r="G400" s="475"/>
      <c r="H400" s="475"/>
      <c r="I400" s="475"/>
      <c r="J400" s="475"/>
      <c r="K400" s="475"/>
      <c r="L400" s="475"/>
      <c r="M400" s="475"/>
      <c r="N400" s="475"/>
      <c r="O400" s="475"/>
      <c r="P400" s="475"/>
    </row>
    <row r="401" spans="2:16" ht="12.75">
      <c r="B401" s="475"/>
      <c r="C401" s="475"/>
      <c r="D401" s="475"/>
      <c r="E401" s="475"/>
      <c r="F401" s="475"/>
      <c r="G401" s="475"/>
      <c r="H401" s="475"/>
      <c r="I401" s="475"/>
      <c r="J401" s="475"/>
      <c r="K401" s="475"/>
      <c r="L401" s="475"/>
      <c r="M401" s="475"/>
      <c r="N401" s="475"/>
      <c r="O401" s="475"/>
      <c r="P401" s="475"/>
    </row>
    <row r="402" spans="2:16" ht="12.75">
      <c r="B402" s="475"/>
      <c r="C402" s="475"/>
      <c r="D402" s="475"/>
      <c r="E402" s="475"/>
      <c r="F402" s="475"/>
      <c r="G402" s="475"/>
      <c r="H402" s="475"/>
      <c r="I402" s="475"/>
      <c r="J402" s="475"/>
      <c r="K402" s="475"/>
      <c r="L402" s="475"/>
      <c r="M402" s="475"/>
      <c r="N402" s="475"/>
      <c r="O402" s="475"/>
      <c r="P402" s="475"/>
    </row>
    <row r="403" spans="2:16" ht="12.75">
      <c r="B403" s="475"/>
      <c r="C403" s="475"/>
      <c r="D403" s="475"/>
      <c r="E403" s="475"/>
      <c r="F403" s="475"/>
      <c r="G403" s="475"/>
      <c r="H403" s="475"/>
      <c r="I403" s="475"/>
      <c r="J403" s="475"/>
      <c r="K403" s="475"/>
      <c r="L403" s="475"/>
      <c r="M403" s="475"/>
      <c r="N403" s="475"/>
      <c r="O403" s="475"/>
      <c r="P403" s="475"/>
    </row>
    <row r="404" spans="2:16" ht="12.75">
      <c r="B404" s="475"/>
      <c r="C404" s="475"/>
      <c r="D404" s="475"/>
      <c r="E404" s="475"/>
      <c r="F404" s="475"/>
      <c r="G404" s="475"/>
      <c r="H404" s="475"/>
      <c r="I404" s="475"/>
      <c r="J404" s="475"/>
      <c r="K404" s="475"/>
      <c r="L404" s="475"/>
      <c r="M404" s="475"/>
      <c r="N404" s="475"/>
      <c r="O404" s="475"/>
      <c r="P404" s="475"/>
    </row>
    <row r="405" spans="2:16" ht="12.75">
      <c r="B405" s="475"/>
      <c r="C405" s="475"/>
      <c r="D405" s="475"/>
      <c r="E405" s="475"/>
      <c r="F405" s="475"/>
      <c r="G405" s="475"/>
      <c r="H405" s="475"/>
      <c r="I405" s="475"/>
      <c r="J405" s="475"/>
      <c r="K405" s="475"/>
      <c r="L405" s="475"/>
      <c r="M405" s="475"/>
      <c r="N405" s="475"/>
      <c r="O405" s="475"/>
      <c r="P405" s="475"/>
    </row>
    <row r="406" spans="2:16" ht="12.75">
      <c r="B406" s="475"/>
      <c r="C406" s="475"/>
      <c r="D406" s="475"/>
      <c r="E406" s="475"/>
      <c r="F406" s="475"/>
      <c r="G406" s="475"/>
      <c r="H406" s="475"/>
      <c r="I406" s="475"/>
      <c r="J406" s="475"/>
      <c r="K406" s="475"/>
      <c r="L406" s="475"/>
      <c r="M406" s="475"/>
      <c r="N406" s="475"/>
      <c r="O406" s="475"/>
      <c r="P406" s="475"/>
    </row>
    <row r="407" spans="2:16" ht="12.75">
      <c r="B407" s="475"/>
      <c r="C407" s="475"/>
      <c r="D407" s="475"/>
      <c r="E407" s="475"/>
      <c r="F407" s="475"/>
      <c r="G407" s="475"/>
      <c r="H407" s="475"/>
      <c r="I407" s="475"/>
      <c r="J407" s="475"/>
      <c r="K407" s="475"/>
      <c r="L407" s="475"/>
      <c r="M407" s="475"/>
      <c r="N407" s="475"/>
      <c r="O407" s="475"/>
      <c r="P407" s="475"/>
    </row>
    <row r="408" spans="2:16" ht="12.75">
      <c r="B408" s="475"/>
      <c r="C408" s="475"/>
      <c r="D408" s="475"/>
      <c r="E408" s="475"/>
      <c r="F408" s="475"/>
      <c r="G408" s="475"/>
      <c r="H408" s="475"/>
      <c r="I408" s="475"/>
      <c r="J408" s="475"/>
      <c r="K408" s="475"/>
      <c r="L408" s="475"/>
      <c r="M408" s="475"/>
      <c r="N408" s="475"/>
      <c r="O408" s="475"/>
      <c r="P408" s="475"/>
    </row>
    <row r="409" spans="2:16" ht="12.75">
      <c r="B409" s="475"/>
      <c r="C409" s="475"/>
      <c r="D409" s="475"/>
      <c r="E409" s="475"/>
      <c r="F409" s="475"/>
      <c r="G409" s="475"/>
      <c r="H409" s="475"/>
      <c r="I409" s="475"/>
      <c r="J409" s="475"/>
      <c r="K409" s="475"/>
      <c r="L409" s="475"/>
      <c r="M409" s="475"/>
      <c r="N409" s="475"/>
      <c r="O409" s="475"/>
      <c r="P409" s="475"/>
    </row>
    <row r="410" spans="2:16" ht="12.75">
      <c r="B410" s="475"/>
      <c r="C410" s="475"/>
      <c r="D410" s="475"/>
      <c r="E410" s="475"/>
      <c r="F410" s="475"/>
      <c r="G410" s="475"/>
      <c r="H410" s="475"/>
      <c r="I410" s="475"/>
      <c r="J410" s="475"/>
      <c r="K410" s="475"/>
      <c r="L410" s="475"/>
      <c r="M410" s="475"/>
      <c r="N410" s="475"/>
      <c r="O410" s="475"/>
      <c r="P410" s="475"/>
    </row>
    <row r="411" spans="2:16" ht="12.75">
      <c r="B411" s="475"/>
      <c r="C411" s="475"/>
      <c r="D411" s="475"/>
      <c r="E411" s="475"/>
      <c r="F411" s="475"/>
      <c r="G411" s="475"/>
      <c r="H411" s="475"/>
      <c r="I411" s="475"/>
      <c r="J411" s="475"/>
      <c r="K411" s="475"/>
      <c r="L411" s="475"/>
      <c r="M411" s="475"/>
      <c r="N411" s="475"/>
      <c r="O411" s="475"/>
      <c r="P411" s="475"/>
    </row>
    <row r="412" spans="2:16" ht="12.75">
      <c r="B412" s="475"/>
      <c r="C412" s="475"/>
      <c r="D412" s="475"/>
      <c r="E412" s="475"/>
      <c r="F412" s="475"/>
      <c r="G412" s="475"/>
      <c r="H412" s="475"/>
      <c r="I412" s="475"/>
      <c r="J412" s="475"/>
      <c r="K412" s="475"/>
      <c r="L412" s="475"/>
      <c r="M412" s="475"/>
      <c r="N412" s="475"/>
      <c r="O412" s="475"/>
      <c r="P412" s="475"/>
    </row>
    <row r="413" spans="2:16" ht="12.75">
      <c r="B413" s="475"/>
      <c r="C413" s="475"/>
      <c r="D413" s="475"/>
      <c r="E413" s="475"/>
      <c r="F413" s="475"/>
      <c r="G413" s="475"/>
      <c r="H413" s="475"/>
      <c r="I413" s="475"/>
      <c r="J413" s="475"/>
      <c r="K413" s="475"/>
      <c r="L413" s="475"/>
      <c r="M413" s="475"/>
      <c r="N413" s="475"/>
      <c r="O413" s="475"/>
      <c r="P413" s="475"/>
    </row>
    <row r="414" spans="2:16" ht="12.75">
      <c r="B414" s="475"/>
      <c r="C414" s="475"/>
      <c r="D414" s="475"/>
      <c r="E414" s="475"/>
      <c r="F414" s="475"/>
      <c r="G414" s="475"/>
      <c r="H414" s="475"/>
      <c r="I414" s="475"/>
      <c r="J414" s="475"/>
      <c r="K414" s="475"/>
      <c r="L414" s="475"/>
      <c r="M414" s="475"/>
      <c r="N414" s="475"/>
      <c r="O414" s="475"/>
      <c r="P414" s="475"/>
    </row>
    <row r="415" spans="2:16" ht="12.75">
      <c r="B415" s="475"/>
      <c r="C415" s="475"/>
      <c r="D415" s="475"/>
      <c r="E415" s="475"/>
      <c r="F415" s="475"/>
      <c r="G415" s="475"/>
      <c r="H415" s="475"/>
      <c r="I415" s="475"/>
      <c r="J415" s="475"/>
      <c r="K415" s="475"/>
      <c r="L415" s="475"/>
      <c r="M415" s="475"/>
      <c r="N415" s="475"/>
      <c r="O415" s="475"/>
      <c r="P415" s="475"/>
    </row>
    <row r="416" spans="2:16" ht="12.75">
      <c r="B416" s="475"/>
      <c r="C416" s="475"/>
      <c r="D416" s="475"/>
      <c r="E416" s="475"/>
      <c r="F416" s="475"/>
      <c r="G416" s="475"/>
      <c r="H416" s="475"/>
      <c r="I416" s="475"/>
      <c r="J416" s="475"/>
      <c r="K416" s="475"/>
      <c r="L416" s="475"/>
      <c r="M416" s="475"/>
      <c r="N416" s="475"/>
      <c r="O416" s="475"/>
      <c r="P416" s="475"/>
    </row>
    <row r="417" spans="2:16" ht="12.75">
      <c r="B417" s="475"/>
      <c r="C417" s="475"/>
      <c r="D417" s="475"/>
      <c r="E417" s="475"/>
      <c r="F417" s="475"/>
      <c r="G417" s="475"/>
      <c r="H417" s="475"/>
      <c r="I417" s="475"/>
      <c r="J417" s="475"/>
      <c r="K417" s="475"/>
      <c r="L417" s="475"/>
      <c r="M417" s="475"/>
      <c r="N417" s="475"/>
      <c r="O417" s="475"/>
      <c r="P417" s="475"/>
    </row>
    <row r="418" spans="2:16" ht="12.75">
      <c r="B418" s="475"/>
      <c r="C418" s="475"/>
      <c r="D418" s="475"/>
      <c r="E418" s="475"/>
      <c r="F418" s="475"/>
      <c r="G418" s="475"/>
      <c r="H418" s="475"/>
      <c r="I418" s="475"/>
      <c r="J418" s="475"/>
      <c r="K418" s="475"/>
      <c r="L418" s="475"/>
      <c r="M418" s="475"/>
      <c r="N418" s="475"/>
      <c r="O418" s="475"/>
      <c r="P418" s="475"/>
    </row>
    <row r="419" spans="2:16" ht="12.75">
      <c r="B419" s="475"/>
      <c r="C419" s="475"/>
      <c r="D419" s="475"/>
      <c r="E419" s="475"/>
      <c r="F419" s="475"/>
      <c r="G419" s="475"/>
      <c r="H419" s="475"/>
      <c r="I419" s="475"/>
      <c r="J419" s="475"/>
      <c r="K419" s="475"/>
      <c r="L419" s="475"/>
      <c r="M419" s="475"/>
      <c r="N419" s="475"/>
      <c r="O419" s="475"/>
      <c r="P419" s="475"/>
    </row>
    <row r="420" spans="2:16" ht="12.75">
      <c r="B420" s="475"/>
      <c r="C420" s="475"/>
      <c r="D420" s="475"/>
      <c r="E420" s="475"/>
      <c r="F420" s="475"/>
      <c r="G420" s="475"/>
      <c r="H420" s="475"/>
      <c r="I420" s="475"/>
      <c r="J420" s="475"/>
      <c r="K420" s="475"/>
      <c r="L420" s="475"/>
      <c r="M420" s="475"/>
      <c r="N420" s="475"/>
      <c r="O420" s="475"/>
      <c r="P420" s="475"/>
    </row>
    <row r="421" spans="2:16" ht="12.75">
      <c r="B421" s="475"/>
      <c r="C421" s="475"/>
      <c r="D421" s="475"/>
      <c r="E421" s="475"/>
      <c r="F421" s="475"/>
      <c r="G421" s="475"/>
      <c r="H421" s="475"/>
      <c r="I421" s="475"/>
      <c r="J421" s="475"/>
      <c r="K421" s="475"/>
      <c r="L421" s="475"/>
      <c r="M421" s="475"/>
      <c r="N421" s="475"/>
      <c r="O421" s="475"/>
      <c r="P421" s="475"/>
    </row>
    <row r="422" spans="2:16" ht="12.75">
      <c r="B422" s="475"/>
      <c r="C422" s="475"/>
      <c r="D422" s="475"/>
      <c r="E422" s="475"/>
      <c r="F422" s="475"/>
      <c r="G422" s="475"/>
      <c r="H422" s="475"/>
      <c r="I422" s="475"/>
      <c r="J422" s="475"/>
      <c r="K422" s="475"/>
      <c r="L422" s="475"/>
      <c r="M422" s="475"/>
      <c r="N422" s="475"/>
      <c r="O422" s="475"/>
      <c r="P422" s="475"/>
    </row>
    <row r="423" spans="2:16" ht="12.75">
      <c r="B423" s="475"/>
      <c r="C423" s="475"/>
      <c r="D423" s="475"/>
      <c r="E423" s="475"/>
      <c r="F423" s="475"/>
      <c r="G423" s="475"/>
      <c r="H423" s="475"/>
      <c r="I423" s="475"/>
      <c r="J423" s="475"/>
      <c r="K423" s="475"/>
      <c r="L423" s="475"/>
      <c r="M423" s="475"/>
      <c r="N423" s="475"/>
      <c r="O423" s="475"/>
      <c r="P423" s="475"/>
    </row>
    <row r="424" spans="2:16" ht="12.75">
      <c r="B424" s="475"/>
      <c r="C424" s="475"/>
      <c r="D424" s="475"/>
      <c r="E424" s="475"/>
      <c r="F424" s="475"/>
      <c r="G424" s="475"/>
      <c r="H424" s="475"/>
      <c r="I424" s="475"/>
      <c r="J424" s="475"/>
      <c r="K424" s="475"/>
      <c r="L424" s="475"/>
      <c r="M424" s="475"/>
      <c r="N424" s="475"/>
      <c r="O424" s="475"/>
      <c r="P424" s="475"/>
    </row>
    <row r="425" spans="2:16" ht="12.75">
      <c r="B425" s="475"/>
      <c r="C425" s="475"/>
      <c r="D425" s="475"/>
      <c r="E425" s="475"/>
      <c r="F425" s="475"/>
      <c r="G425" s="475"/>
      <c r="H425" s="475"/>
      <c r="I425" s="475"/>
      <c r="J425" s="475"/>
      <c r="K425" s="475"/>
      <c r="L425" s="475"/>
      <c r="M425" s="475"/>
      <c r="N425" s="475"/>
      <c r="O425" s="475"/>
      <c r="P425" s="475"/>
    </row>
    <row r="426" spans="2:16" ht="12.75">
      <c r="B426" s="475"/>
      <c r="C426" s="475"/>
      <c r="D426" s="475"/>
      <c r="E426" s="475"/>
      <c r="F426" s="475"/>
      <c r="G426" s="475"/>
      <c r="H426" s="475"/>
      <c r="I426" s="475"/>
      <c r="J426" s="475"/>
      <c r="K426" s="475"/>
      <c r="L426" s="475"/>
      <c r="M426" s="475"/>
      <c r="N426" s="475"/>
      <c r="O426" s="475"/>
      <c r="P426" s="475"/>
    </row>
    <row r="427" spans="2:16" ht="12.75">
      <c r="B427" s="475"/>
      <c r="C427" s="475"/>
      <c r="D427" s="475"/>
      <c r="E427" s="475"/>
      <c r="F427" s="475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</row>
    <row r="428" spans="2:16" ht="12.75">
      <c r="B428" s="475"/>
      <c r="C428" s="475"/>
      <c r="D428" s="475"/>
      <c r="E428" s="475"/>
      <c r="F428" s="475"/>
      <c r="G428" s="475"/>
      <c r="H428" s="475"/>
      <c r="I428" s="475"/>
      <c r="J428" s="475"/>
      <c r="K428" s="475"/>
      <c r="L428" s="475"/>
      <c r="M428" s="475"/>
      <c r="N428" s="475"/>
      <c r="O428" s="475"/>
      <c r="P428" s="475"/>
    </row>
    <row r="429" spans="2:16" ht="12.75">
      <c r="B429" s="475"/>
      <c r="C429" s="475"/>
      <c r="D429" s="475"/>
      <c r="E429" s="475"/>
      <c r="F429" s="475"/>
      <c r="G429" s="475"/>
      <c r="H429" s="475"/>
      <c r="I429" s="475"/>
      <c r="J429" s="475"/>
      <c r="K429" s="475"/>
      <c r="L429" s="475"/>
      <c r="M429" s="475"/>
      <c r="N429" s="475"/>
      <c r="O429" s="475"/>
      <c r="P429" s="475"/>
    </row>
    <row r="430" spans="2:16" ht="12.75">
      <c r="B430" s="475"/>
      <c r="C430" s="475"/>
      <c r="D430" s="475"/>
      <c r="E430" s="475"/>
      <c r="F430" s="475"/>
      <c r="G430" s="475"/>
      <c r="H430" s="475"/>
      <c r="I430" s="475"/>
      <c r="J430" s="475"/>
      <c r="K430" s="475"/>
      <c r="L430" s="475"/>
      <c r="M430" s="475"/>
      <c r="N430" s="475"/>
      <c r="O430" s="475"/>
      <c r="P430" s="475"/>
    </row>
    <row r="431" spans="2:16" ht="12.75">
      <c r="B431" s="475"/>
      <c r="C431" s="475"/>
      <c r="D431" s="475"/>
      <c r="E431" s="475"/>
      <c r="F431" s="475"/>
      <c r="G431" s="475"/>
      <c r="H431" s="475"/>
      <c r="I431" s="475"/>
      <c r="J431" s="475"/>
      <c r="K431" s="475"/>
      <c r="L431" s="475"/>
      <c r="M431" s="475"/>
      <c r="N431" s="475"/>
      <c r="O431" s="475"/>
      <c r="P431" s="475"/>
    </row>
    <row r="432" spans="2:16" ht="12.75">
      <c r="B432" s="475"/>
      <c r="C432" s="475"/>
      <c r="D432" s="475"/>
      <c r="E432" s="475"/>
      <c r="F432" s="475"/>
      <c r="G432" s="475"/>
      <c r="H432" s="475"/>
      <c r="I432" s="475"/>
      <c r="J432" s="475"/>
      <c r="K432" s="475"/>
      <c r="L432" s="475"/>
      <c r="M432" s="475"/>
      <c r="N432" s="475"/>
      <c r="O432" s="475"/>
      <c r="P432" s="475"/>
    </row>
    <row r="433" spans="2:16" ht="12.75">
      <c r="B433" s="475"/>
      <c r="C433" s="475"/>
      <c r="D433" s="475"/>
      <c r="E433" s="475"/>
      <c r="F433" s="475"/>
      <c r="G433" s="475"/>
      <c r="H433" s="475"/>
      <c r="I433" s="475"/>
      <c r="J433" s="475"/>
      <c r="K433" s="475"/>
      <c r="L433" s="475"/>
      <c r="M433" s="475"/>
      <c r="N433" s="475"/>
      <c r="O433" s="475"/>
      <c r="P433" s="475"/>
    </row>
    <row r="434" spans="2:16" ht="12.75">
      <c r="B434" s="475"/>
      <c r="C434" s="475"/>
      <c r="D434" s="475"/>
      <c r="E434" s="475"/>
      <c r="F434" s="475"/>
      <c r="G434" s="475"/>
      <c r="H434" s="475"/>
      <c r="I434" s="475"/>
      <c r="J434" s="475"/>
      <c r="K434" s="475"/>
      <c r="L434" s="475"/>
      <c r="M434" s="475"/>
      <c r="N434" s="475"/>
      <c r="O434" s="475"/>
      <c r="P434" s="475"/>
    </row>
    <row r="435" spans="2:16" ht="12.75">
      <c r="B435" s="475"/>
      <c r="C435" s="475"/>
      <c r="D435" s="475"/>
      <c r="E435" s="475"/>
      <c r="F435" s="475"/>
      <c r="G435" s="475"/>
      <c r="H435" s="475"/>
      <c r="I435" s="475"/>
      <c r="J435" s="475"/>
      <c r="K435" s="475"/>
      <c r="L435" s="475"/>
      <c r="M435" s="475"/>
      <c r="N435" s="475"/>
      <c r="O435" s="475"/>
      <c r="P435" s="475"/>
    </row>
    <row r="436" spans="2:16" ht="12.75">
      <c r="B436" s="475"/>
      <c r="C436" s="475"/>
      <c r="D436" s="475"/>
      <c r="E436" s="475"/>
      <c r="F436" s="475"/>
      <c r="G436" s="475"/>
      <c r="H436" s="475"/>
      <c r="I436" s="475"/>
      <c r="J436" s="475"/>
      <c r="K436" s="475"/>
      <c r="L436" s="475"/>
      <c r="M436" s="475"/>
      <c r="N436" s="475"/>
      <c r="O436" s="475"/>
      <c r="P436" s="475"/>
    </row>
    <row r="437" spans="2:16" ht="12.75">
      <c r="B437" s="475"/>
      <c r="C437" s="475"/>
      <c r="D437" s="475"/>
      <c r="E437" s="475"/>
      <c r="F437" s="475"/>
      <c r="G437" s="475"/>
      <c r="H437" s="475"/>
      <c r="I437" s="475"/>
      <c r="J437" s="475"/>
      <c r="K437" s="475"/>
      <c r="L437" s="475"/>
      <c r="M437" s="475"/>
      <c r="N437" s="475"/>
      <c r="O437" s="475"/>
      <c r="P437" s="475"/>
    </row>
    <row r="438" spans="2:16" ht="12.75">
      <c r="B438" s="475"/>
      <c r="C438" s="475"/>
      <c r="D438" s="475"/>
      <c r="E438" s="475"/>
      <c r="F438" s="475"/>
      <c r="G438" s="475"/>
      <c r="H438" s="475"/>
      <c r="I438" s="475"/>
      <c r="J438" s="475"/>
      <c r="K438" s="475"/>
      <c r="L438" s="475"/>
      <c r="M438" s="475"/>
      <c r="N438" s="475"/>
      <c r="O438" s="475"/>
      <c r="P438" s="475"/>
    </row>
    <row r="439" spans="2:16" ht="12.75">
      <c r="B439" s="475"/>
      <c r="C439" s="475"/>
      <c r="D439" s="475"/>
      <c r="E439" s="475"/>
      <c r="F439" s="475"/>
      <c r="G439" s="475"/>
      <c r="H439" s="475"/>
      <c r="I439" s="475"/>
      <c r="J439" s="475"/>
      <c r="K439" s="475"/>
      <c r="L439" s="475"/>
      <c r="M439" s="475"/>
      <c r="N439" s="475"/>
      <c r="O439" s="475"/>
      <c r="P439" s="475"/>
    </row>
    <row r="440" spans="2:16" ht="12.75">
      <c r="B440" s="475"/>
      <c r="C440" s="475"/>
      <c r="D440" s="475"/>
      <c r="E440" s="475"/>
      <c r="F440" s="475"/>
      <c r="G440" s="475"/>
      <c r="H440" s="475"/>
      <c r="I440" s="475"/>
      <c r="J440" s="475"/>
      <c r="K440" s="475"/>
      <c r="L440" s="475"/>
      <c r="M440" s="475"/>
      <c r="N440" s="475"/>
      <c r="O440" s="475"/>
      <c r="P440" s="475"/>
    </row>
    <row r="441" spans="2:16" ht="12.75">
      <c r="B441" s="475"/>
      <c r="C441" s="475"/>
      <c r="D441" s="475"/>
      <c r="E441" s="475"/>
      <c r="F441" s="475"/>
      <c r="G441" s="475"/>
      <c r="H441" s="475"/>
      <c r="I441" s="475"/>
      <c r="J441" s="475"/>
      <c r="K441" s="475"/>
      <c r="L441" s="475"/>
      <c r="M441" s="475"/>
      <c r="N441" s="475"/>
      <c r="O441" s="475"/>
      <c r="P441" s="475"/>
    </row>
    <row r="442" spans="2:16" ht="12.75">
      <c r="B442" s="475"/>
      <c r="C442" s="475"/>
      <c r="D442" s="475"/>
      <c r="E442" s="475"/>
      <c r="F442" s="475"/>
      <c r="G442" s="475"/>
      <c r="H442" s="475"/>
      <c r="I442" s="475"/>
      <c r="J442" s="475"/>
      <c r="K442" s="475"/>
      <c r="L442" s="475"/>
      <c r="M442" s="475"/>
      <c r="N442" s="475"/>
      <c r="O442" s="475"/>
      <c r="P442" s="475"/>
    </row>
    <row r="443" spans="2:16" ht="12.75">
      <c r="B443" s="475"/>
      <c r="C443" s="475"/>
      <c r="D443" s="475"/>
      <c r="E443" s="475"/>
      <c r="F443" s="475"/>
      <c r="G443" s="475"/>
      <c r="H443" s="475"/>
      <c r="I443" s="475"/>
      <c r="J443" s="475"/>
      <c r="K443" s="475"/>
      <c r="L443" s="475"/>
      <c r="M443" s="475"/>
      <c r="N443" s="475"/>
      <c r="O443" s="475"/>
      <c r="P443" s="475"/>
    </row>
    <row r="444" spans="2:16" ht="12.75">
      <c r="B444" s="475"/>
      <c r="C444" s="475"/>
      <c r="D444" s="475"/>
      <c r="E444" s="475"/>
      <c r="F444" s="475"/>
      <c r="G444" s="475"/>
      <c r="H444" s="475"/>
      <c r="I444" s="475"/>
      <c r="J444" s="475"/>
      <c r="K444" s="475"/>
      <c r="L444" s="475"/>
      <c r="M444" s="475"/>
      <c r="N444" s="475"/>
      <c r="O444" s="475"/>
      <c r="P444" s="475"/>
    </row>
    <row r="445" spans="2:16" ht="12.75">
      <c r="B445" s="475"/>
      <c r="C445" s="475"/>
      <c r="D445" s="475"/>
      <c r="E445" s="475"/>
      <c r="F445" s="475"/>
      <c r="G445" s="475"/>
      <c r="H445" s="475"/>
      <c r="I445" s="475"/>
      <c r="J445" s="475"/>
      <c r="K445" s="475"/>
      <c r="L445" s="475"/>
      <c r="M445" s="475"/>
      <c r="N445" s="475"/>
      <c r="O445" s="475"/>
      <c r="P445" s="475"/>
    </row>
    <row r="446" spans="2:16" ht="12.75">
      <c r="B446" s="475"/>
      <c r="C446" s="475"/>
      <c r="D446" s="475"/>
      <c r="E446" s="475"/>
      <c r="F446" s="475"/>
      <c r="G446" s="475"/>
      <c r="H446" s="475"/>
      <c r="I446" s="475"/>
      <c r="J446" s="475"/>
      <c r="K446" s="475"/>
      <c r="L446" s="475"/>
      <c r="M446" s="475"/>
      <c r="N446" s="475"/>
      <c r="O446" s="475"/>
      <c r="P446" s="475"/>
    </row>
    <row r="447" spans="2:16" ht="12.75">
      <c r="B447" s="475"/>
      <c r="C447" s="475"/>
      <c r="D447" s="475"/>
      <c r="E447" s="475"/>
      <c r="F447" s="475"/>
      <c r="G447" s="475"/>
      <c r="H447" s="475"/>
      <c r="I447" s="475"/>
      <c r="J447" s="475"/>
      <c r="K447" s="475"/>
      <c r="L447" s="475"/>
      <c r="M447" s="475"/>
      <c r="N447" s="475"/>
      <c r="O447" s="475"/>
      <c r="P447" s="475"/>
    </row>
    <row r="448" spans="2:16" ht="12.75">
      <c r="B448" s="475"/>
      <c r="C448" s="475"/>
      <c r="D448" s="475"/>
      <c r="E448" s="475"/>
      <c r="F448" s="475"/>
      <c r="G448" s="475"/>
      <c r="H448" s="475"/>
      <c r="I448" s="475"/>
      <c r="J448" s="475"/>
      <c r="K448" s="475"/>
      <c r="L448" s="475"/>
      <c r="M448" s="475"/>
      <c r="N448" s="475"/>
      <c r="O448" s="475"/>
      <c r="P448" s="475"/>
    </row>
    <row r="449" spans="2:16" ht="12.75">
      <c r="B449" s="475"/>
      <c r="C449" s="475"/>
      <c r="D449" s="475"/>
      <c r="E449" s="475"/>
      <c r="F449" s="475"/>
      <c r="G449" s="475"/>
      <c r="H449" s="475"/>
      <c r="I449" s="475"/>
      <c r="J449" s="475"/>
      <c r="K449" s="475"/>
      <c r="L449" s="475"/>
      <c r="M449" s="475"/>
      <c r="N449" s="475"/>
      <c r="O449" s="475"/>
      <c r="P449" s="475"/>
    </row>
    <row r="450" spans="2:16" ht="12.75">
      <c r="B450" s="475"/>
      <c r="C450" s="475"/>
      <c r="D450" s="475"/>
      <c r="E450" s="475"/>
      <c r="F450" s="475"/>
      <c r="G450" s="475"/>
      <c r="H450" s="475"/>
      <c r="I450" s="475"/>
      <c r="J450" s="475"/>
      <c r="K450" s="475"/>
      <c r="L450" s="475"/>
      <c r="M450" s="475"/>
      <c r="N450" s="475"/>
      <c r="O450" s="475"/>
      <c r="P450" s="475"/>
    </row>
    <row r="451" spans="2:16" ht="12.75">
      <c r="B451" s="475"/>
      <c r="C451" s="475"/>
      <c r="D451" s="475"/>
      <c r="E451" s="475"/>
      <c r="F451" s="475"/>
      <c r="G451" s="475"/>
      <c r="H451" s="475"/>
      <c r="I451" s="475"/>
      <c r="J451" s="475"/>
      <c r="K451" s="475"/>
      <c r="L451" s="475"/>
      <c r="M451" s="475"/>
      <c r="N451" s="475"/>
      <c r="O451" s="475"/>
      <c r="P451" s="475"/>
    </row>
    <row r="452" spans="2:16" ht="12.75">
      <c r="B452" s="475"/>
      <c r="C452" s="475"/>
      <c r="D452" s="475"/>
      <c r="E452" s="475"/>
      <c r="F452" s="475"/>
      <c r="G452" s="475"/>
      <c r="H452" s="475"/>
      <c r="I452" s="475"/>
      <c r="J452" s="475"/>
      <c r="K452" s="475"/>
      <c r="L452" s="475"/>
      <c r="M452" s="475"/>
      <c r="N452" s="475"/>
      <c r="O452" s="475"/>
      <c r="P452" s="475"/>
    </row>
    <row r="453" spans="2:16" ht="12.75">
      <c r="B453" s="475"/>
      <c r="C453" s="475"/>
      <c r="D453" s="475"/>
      <c r="E453" s="475"/>
      <c r="F453" s="475"/>
      <c r="G453" s="475"/>
      <c r="H453" s="475"/>
      <c r="I453" s="475"/>
      <c r="J453" s="475"/>
      <c r="K453" s="475"/>
      <c r="L453" s="475"/>
      <c r="M453" s="475"/>
      <c r="N453" s="475"/>
      <c r="O453" s="475"/>
      <c r="P453" s="475"/>
    </row>
    <row r="454" spans="2:16" ht="12.75">
      <c r="B454" s="475"/>
      <c r="C454" s="475"/>
      <c r="D454" s="475"/>
      <c r="E454" s="475"/>
      <c r="F454" s="475"/>
      <c r="G454" s="475"/>
      <c r="H454" s="475"/>
      <c r="I454" s="475"/>
      <c r="J454" s="475"/>
      <c r="K454" s="475"/>
      <c r="L454" s="475"/>
      <c r="M454" s="475"/>
      <c r="N454" s="475"/>
      <c r="O454" s="475"/>
      <c r="P454" s="475"/>
    </row>
    <row r="455" spans="2:16" ht="12.75">
      <c r="B455" s="475"/>
      <c r="C455" s="475"/>
      <c r="D455" s="475"/>
      <c r="E455" s="475"/>
      <c r="F455" s="475"/>
      <c r="G455" s="475"/>
      <c r="H455" s="475"/>
      <c r="I455" s="475"/>
      <c r="J455" s="475"/>
      <c r="K455" s="475"/>
      <c r="L455" s="475"/>
      <c r="M455" s="475"/>
      <c r="N455" s="475"/>
      <c r="O455" s="475"/>
      <c r="P455" s="475"/>
    </row>
    <row r="456" spans="2:16" ht="12.75">
      <c r="B456" s="475"/>
      <c r="C456" s="475"/>
      <c r="D456" s="475"/>
      <c r="E456" s="475"/>
      <c r="F456" s="475"/>
      <c r="G456" s="475"/>
      <c r="H456" s="475"/>
      <c r="I456" s="475"/>
      <c r="J456" s="475"/>
      <c r="K456" s="475"/>
      <c r="L456" s="475"/>
      <c r="M456" s="475"/>
      <c r="N456" s="475"/>
      <c r="O456" s="475"/>
      <c r="P456" s="475"/>
    </row>
    <row r="457" spans="2:16" ht="12.75">
      <c r="B457" s="475"/>
      <c r="C457" s="475"/>
      <c r="D457" s="475"/>
      <c r="E457" s="475"/>
      <c r="F457" s="475"/>
      <c r="G457" s="475"/>
      <c r="H457" s="475"/>
      <c r="I457" s="475"/>
      <c r="J457" s="475"/>
      <c r="K457" s="475"/>
      <c r="L457" s="475"/>
      <c r="M457" s="475"/>
      <c r="N457" s="475"/>
      <c r="O457" s="475"/>
      <c r="P457" s="475"/>
    </row>
    <row r="458" spans="2:16" ht="12.75">
      <c r="B458" s="475"/>
      <c r="C458" s="475"/>
      <c r="D458" s="475"/>
      <c r="E458" s="475"/>
      <c r="F458" s="475"/>
      <c r="G458" s="475"/>
      <c r="H458" s="475"/>
      <c r="I458" s="475"/>
      <c r="J458" s="475"/>
      <c r="K458" s="475"/>
      <c r="L458" s="475"/>
      <c r="M458" s="475"/>
      <c r="N458" s="475"/>
      <c r="O458" s="475"/>
      <c r="P458" s="475"/>
    </row>
    <row r="459" spans="2:16" ht="12.75">
      <c r="B459" s="475"/>
      <c r="C459" s="475"/>
      <c r="D459" s="475"/>
      <c r="E459" s="475"/>
      <c r="F459" s="475"/>
      <c r="G459" s="475"/>
      <c r="H459" s="475"/>
      <c r="I459" s="475"/>
      <c r="J459" s="475"/>
      <c r="K459" s="475"/>
      <c r="L459" s="475"/>
      <c r="M459" s="475"/>
      <c r="N459" s="475"/>
      <c r="O459" s="475"/>
      <c r="P459" s="475"/>
    </row>
    <row r="460" spans="2:16" ht="12.75">
      <c r="B460" s="475"/>
      <c r="C460" s="475"/>
      <c r="D460" s="475"/>
      <c r="E460" s="475"/>
      <c r="F460" s="475"/>
      <c r="G460" s="475"/>
      <c r="H460" s="475"/>
      <c r="I460" s="475"/>
      <c r="J460" s="475"/>
      <c r="K460" s="475"/>
      <c r="L460" s="475"/>
      <c r="M460" s="475"/>
      <c r="N460" s="475"/>
      <c r="O460" s="475"/>
      <c r="P460" s="475"/>
    </row>
    <row r="461" spans="2:16" ht="12.75">
      <c r="B461" s="475"/>
      <c r="C461" s="475"/>
      <c r="D461" s="475"/>
      <c r="E461" s="475"/>
      <c r="F461" s="475"/>
      <c r="G461" s="475"/>
      <c r="H461" s="475"/>
      <c r="I461" s="475"/>
      <c r="J461" s="475"/>
      <c r="K461" s="475"/>
      <c r="L461" s="475"/>
      <c r="M461" s="475"/>
      <c r="N461" s="475"/>
      <c r="O461" s="475"/>
      <c r="P461" s="475"/>
    </row>
    <row r="462" spans="2:16" ht="12.75">
      <c r="B462" s="475"/>
      <c r="C462" s="475"/>
      <c r="D462" s="475"/>
      <c r="E462" s="475"/>
      <c r="F462" s="475"/>
      <c r="G462" s="475"/>
      <c r="H462" s="475"/>
      <c r="I462" s="475"/>
      <c r="J462" s="475"/>
      <c r="K462" s="475"/>
      <c r="L462" s="475"/>
      <c r="M462" s="475"/>
      <c r="N462" s="475"/>
      <c r="O462" s="475"/>
      <c r="P462" s="475"/>
    </row>
    <row r="463" spans="2:16" ht="12.75">
      <c r="B463" s="475"/>
      <c r="C463" s="475"/>
      <c r="D463" s="475"/>
      <c r="E463" s="475"/>
      <c r="F463" s="475"/>
      <c r="G463" s="475"/>
      <c r="H463" s="475"/>
      <c r="I463" s="475"/>
      <c r="J463" s="475"/>
      <c r="K463" s="475"/>
      <c r="L463" s="475"/>
      <c r="M463" s="475"/>
      <c r="N463" s="475"/>
      <c r="O463" s="475"/>
      <c r="P463" s="475"/>
    </row>
    <row r="464" spans="2:16" ht="12.75">
      <c r="B464" s="475"/>
      <c r="C464" s="475"/>
      <c r="D464" s="475"/>
      <c r="E464" s="475"/>
      <c r="F464" s="475"/>
      <c r="G464" s="475"/>
      <c r="H464" s="475"/>
      <c r="I464" s="475"/>
      <c r="J464" s="475"/>
      <c r="K464" s="475"/>
      <c r="L464" s="475"/>
      <c r="M464" s="475"/>
      <c r="N464" s="475"/>
      <c r="O464" s="475"/>
      <c r="P464" s="475"/>
    </row>
    <row r="465" spans="2:16" ht="12.75">
      <c r="B465" s="475"/>
      <c r="C465" s="475"/>
      <c r="D465" s="475"/>
      <c r="E465" s="475"/>
      <c r="F465" s="475"/>
      <c r="G465" s="475"/>
      <c r="H465" s="475"/>
      <c r="I465" s="475"/>
      <c r="J465" s="475"/>
      <c r="K465" s="475"/>
      <c r="L465" s="475"/>
      <c r="M465" s="475"/>
      <c r="N465" s="475"/>
      <c r="O465" s="475"/>
      <c r="P465" s="475"/>
    </row>
    <row r="466" spans="2:16" ht="12.75">
      <c r="B466" s="475"/>
      <c r="C466" s="475"/>
      <c r="D466" s="475"/>
      <c r="E466" s="475"/>
      <c r="F466" s="475"/>
      <c r="G466" s="475"/>
      <c r="H466" s="475"/>
      <c r="I466" s="475"/>
      <c r="J466" s="475"/>
      <c r="K466" s="475"/>
      <c r="L466" s="475"/>
      <c r="M466" s="475"/>
      <c r="N466" s="475"/>
      <c r="O466" s="475"/>
      <c r="P466" s="475"/>
    </row>
    <row r="467" spans="2:16" ht="12.75">
      <c r="B467" s="475"/>
      <c r="C467" s="475"/>
      <c r="D467" s="475"/>
      <c r="E467" s="475"/>
      <c r="F467" s="475"/>
      <c r="G467" s="475"/>
      <c r="H467" s="475"/>
      <c r="I467" s="475"/>
      <c r="J467" s="475"/>
      <c r="K467" s="475"/>
      <c r="L467" s="475"/>
      <c r="M467" s="475"/>
      <c r="N467" s="475"/>
      <c r="O467" s="475"/>
      <c r="P467" s="475"/>
    </row>
    <row r="468" spans="2:16" ht="12.75">
      <c r="B468" s="475"/>
      <c r="C468" s="475"/>
      <c r="D468" s="475"/>
      <c r="E468" s="475"/>
      <c r="F468" s="475"/>
      <c r="G468" s="475"/>
      <c r="H468" s="475"/>
      <c r="I468" s="475"/>
      <c r="J468" s="475"/>
      <c r="K468" s="475"/>
      <c r="L468" s="475"/>
      <c r="M468" s="475"/>
      <c r="N468" s="475"/>
      <c r="O468" s="475"/>
      <c r="P468" s="475"/>
    </row>
    <row r="469" spans="2:16" ht="12.75">
      <c r="B469" s="475"/>
      <c r="C469" s="475"/>
      <c r="D469" s="475"/>
      <c r="E469" s="475"/>
      <c r="F469" s="475"/>
      <c r="G469" s="475"/>
      <c r="H469" s="475"/>
      <c r="I469" s="475"/>
      <c r="J469" s="475"/>
      <c r="K469" s="475"/>
      <c r="L469" s="475"/>
      <c r="M469" s="475"/>
      <c r="N469" s="475"/>
      <c r="O469" s="475"/>
      <c r="P469" s="475"/>
    </row>
    <row r="470" spans="2:16" ht="12.75">
      <c r="B470" s="475"/>
      <c r="C470" s="475"/>
      <c r="D470" s="475"/>
      <c r="E470" s="475"/>
      <c r="F470" s="475"/>
      <c r="G470" s="475"/>
      <c r="H470" s="475"/>
      <c r="I470" s="475"/>
      <c r="J470" s="475"/>
      <c r="K470" s="475"/>
      <c r="L470" s="475"/>
      <c r="M470" s="475"/>
      <c r="N470" s="475"/>
      <c r="O470" s="475"/>
      <c r="P470" s="475"/>
    </row>
    <row r="471" spans="2:16" ht="12.75">
      <c r="B471" s="475"/>
      <c r="C471" s="475"/>
      <c r="D471" s="475"/>
      <c r="E471" s="475"/>
      <c r="F471" s="475"/>
      <c r="G471" s="475"/>
      <c r="H471" s="475"/>
      <c r="I471" s="475"/>
      <c r="J471" s="475"/>
      <c r="K471" s="475"/>
      <c r="L471" s="475"/>
      <c r="M471" s="475"/>
      <c r="N471" s="475"/>
      <c r="O471" s="475"/>
      <c r="P471" s="475"/>
    </row>
    <row r="472" spans="2:16" ht="12.75">
      <c r="B472" s="475"/>
      <c r="C472" s="475"/>
      <c r="D472" s="475"/>
      <c r="E472" s="475"/>
      <c r="F472" s="475"/>
      <c r="G472" s="475"/>
      <c r="H472" s="475"/>
      <c r="I472" s="475"/>
      <c r="J472" s="475"/>
      <c r="K472" s="475"/>
      <c r="L472" s="475"/>
      <c r="M472" s="475"/>
      <c r="N472" s="475"/>
      <c r="O472" s="475"/>
      <c r="P472" s="475"/>
    </row>
    <row r="473" spans="2:16" ht="12.75">
      <c r="B473" s="475"/>
      <c r="C473" s="475"/>
      <c r="D473" s="475"/>
      <c r="E473" s="475"/>
      <c r="F473" s="475"/>
      <c r="G473" s="475"/>
      <c r="H473" s="475"/>
      <c r="I473" s="475"/>
      <c r="J473" s="475"/>
      <c r="K473" s="475"/>
      <c r="L473" s="475"/>
      <c r="M473" s="475"/>
      <c r="N473" s="475"/>
      <c r="O473" s="475"/>
      <c r="P473" s="475"/>
    </row>
    <row r="474" spans="2:16" ht="12.75">
      <c r="B474" s="475"/>
      <c r="C474" s="475"/>
      <c r="D474" s="475"/>
      <c r="E474" s="475"/>
      <c r="F474" s="475"/>
      <c r="G474" s="475"/>
      <c r="H474" s="475"/>
      <c r="I474" s="475"/>
      <c r="J474" s="475"/>
      <c r="K474" s="475"/>
      <c r="L474" s="475"/>
      <c r="M474" s="475"/>
      <c r="N474" s="475"/>
      <c r="O474" s="475"/>
      <c r="P474" s="475"/>
    </row>
    <row r="475" spans="2:16" ht="12.75">
      <c r="B475" s="475"/>
      <c r="C475" s="475"/>
      <c r="D475" s="475"/>
      <c r="E475" s="475"/>
      <c r="F475" s="475"/>
      <c r="G475" s="475"/>
      <c r="H475" s="475"/>
      <c r="I475" s="475"/>
      <c r="J475" s="475"/>
      <c r="K475" s="475"/>
      <c r="L475" s="475"/>
      <c r="M475" s="475"/>
      <c r="N475" s="475"/>
      <c r="O475" s="475"/>
      <c r="P475" s="475"/>
    </row>
    <row r="476" spans="2:16" ht="12.75">
      <c r="B476" s="475"/>
      <c r="C476" s="475"/>
      <c r="D476" s="475"/>
      <c r="E476" s="475"/>
      <c r="F476" s="475"/>
      <c r="G476" s="475"/>
      <c r="H476" s="475"/>
      <c r="I476" s="475"/>
      <c r="J476" s="475"/>
      <c r="K476" s="475"/>
      <c r="L476" s="475"/>
      <c r="M476" s="475"/>
      <c r="N476" s="475"/>
      <c r="O476" s="475"/>
      <c r="P476" s="475"/>
    </row>
    <row r="477" spans="2:16" ht="12.75">
      <c r="B477" s="475"/>
      <c r="C477" s="475"/>
      <c r="D477" s="475"/>
      <c r="E477" s="475"/>
      <c r="F477" s="475"/>
      <c r="G477" s="475"/>
      <c r="H477" s="475"/>
      <c r="I477" s="475"/>
      <c r="J477" s="475"/>
      <c r="K477" s="475"/>
      <c r="L477" s="475"/>
      <c r="M477" s="475"/>
      <c r="N477" s="475"/>
      <c r="O477" s="475"/>
      <c r="P477" s="475"/>
    </row>
    <row r="478" spans="2:16" ht="12.75">
      <c r="B478" s="475"/>
      <c r="C478" s="475"/>
      <c r="D478" s="475"/>
      <c r="E478" s="475"/>
      <c r="F478" s="475"/>
      <c r="G478" s="475"/>
      <c r="H478" s="475"/>
      <c r="I478" s="475"/>
      <c r="J478" s="475"/>
      <c r="K478" s="475"/>
      <c r="L478" s="475"/>
      <c r="M478" s="475"/>
      <c r="N478" s="475"/>
      <c r="O478" s="475"/>
      <c r="P478" s="475"/>
    </row>
    <row r="479" spans="2:16" ht="12.75">
      <c r="B479" s="475"/>
      <c r="C479" s="475"/>
      <c r="D479" s="475"/>
      <c r="E479" s="475"/>
      <c r="F479" s="475"/>
      <c r="G479" s="475"/>
      <c r="H479" s="475"/>
      <c r="I479" s="475"/>
      <c r="J479" s="475"/>
      <c r="K479" s="475"/>
      <c r="L479" s="475"/>
      <c r="M479" s="475"/>
      <c r="N479" s="475"/>
      <c r="O479" s="475"/>
      <c r="P479" s="475"/>
    </row>
    <row r="480" spans="2:16" ht="12.75">
      <c r="B480" s="475"/>
      <c r="C480" s="475"/>
      <c r="D480" s="475"/>
      <c r="E480" s="475"/>
      <c r="F480" s="475"/>
      <c r="G480" s="475"/>
      <c r="H480" s="475"/>
      <c r="I480" s="475"/>
      <c r="J480" s="475"/>
      <c r="K480" s="475"/>
      <c r="L480" s="475"/>
      <c r="M480" s="475"/>
      <c r="N480" s="475"/>
      <c r="O480" s="475"/>
      <c r="P480" s="475"/>
    </row>
    <row r="481" spans="2:16" ht="12.75">
      <c r="B481" s="475"/>
      <c r="C481" s="475"/>
      <c r="D481" s="475"/>
      <c r="E481" s="475"/>
      <c r="F481" s="475"/>
      <c r="G481" s="475"/>
      <c r="H481" s="475"/>
      <c r="I481" s="475"/>
      <c r="J481" s="475"/>
      <c r="K481" s="475"/>
      <c r="L481" s="475"/>
      <c r="M481" s="475"/>
      <c r="N481" s="475"/>
      <c r="O481" s="475"/>
      <c r="P481" s="475"/>
    </row>
    <row r="482" spans="2:16" ht="12.75">
      <c r="B482" s="475"/>
      <c r="C482" s="475"/>
      <c r="D482" s="475"/>
      <c r="E482" s="475"/>
      <c r="F482" s="475"/>
      <c r="G482" s="475"/>
      <c r="H482" s="475"/>
      <c r="I482" s="475"/>
      <c r="J482" s="475"/>
      <c r="K482" s="475"/>
      <c r="L482" s="475"/>
      <c r="M482" s="475"/>
      <c r="N482" s="475"/>
      <c r="O482" s="475"/>
      <c r="P482" s="475"/>
    </row>
    <row r="483" spans="2:16" ht="12.75">
      <c r="B483" s="475"/>
      <c r="C483" s="475"/>
      <c r="D483" s="475"/>
      <c r="E483" s="475"/>
      <c r="F483" s="475"/>
      <c r="G483" s="475"/>
      <c r="H483" s="475"/>
      <c r="I483" s="475"/>
      <c r="J483" s="475"/>
      <c r="K483" s="475"/>
      <c r="L483" s="475"/>
      <c r="M483" s="475"/>
      <c r="N483" s="475"/>
      <c r="O483" s="475"/>
      <c r="P483" s="475"/>
    </row>
    <row r="484" spans="2:16" ht="12.75">
      <c r="B484" s="475"/>
      <c r="C484" s="475"/>
      <c r="D484" s="475"/>
      <c r="E484" s="475"/>
      <c r="F484" s="475"/>
      <c r="G484" s="475"/>
      <c r="H484" s="475"/>
      <c r="I484" s="475"/>
      <c r="J484" s="475"/>
      <c r="K484" s="475"/>
      <c r="L484" s="475"/>
      <c r="M484" s="475"/>
      <c r="N484" s="475"/>
      <c r="O484" s="475"/>
      <c r="P484" s="475"/>
    </row>
    <row r="485" spans="2:16" ht="12.75">
      <c r="B485" s="475"/>
      <c r="C485" s="475"/>
      <c r="D485" s="475"/>
      <c r="E485" s="475"/>
      <c r="F485" s="475"/>
      <c r="G485" s="475"/>
      <c r="H485" s="475"/>
      <c r="I485" s="475"/>
      <c r="J485" s="475"/>
      <c r="K485" s="475"/>
      <c r="L485" s="475"/>
      <c r="M485" s="475"/>
      <c r="N485" s="475"/>
      <c r="O485" s="475"/>
      <c r="P485" s="475"/>
    </row>
    <row r="486" spans="2:16" ht="12.75">
      <c r="B486" s="475"/>
      <c r="C486" s="475"/>
      <c r="D486" s="475"/>
      <c r="E486" s="475"/>
      <c r="F486" s="475"/>
      <c r="G486" s="475"/>
      <c r="H486" s="475"/>
      <c r="I486" s="475"/>
      <c r="J486" s="475"/>
      <c r="K486" s="475"/>
      <c r="L486" s="475"/>
      <c r="M486" s="475"/>
      <c r="N486" s="475"/>
      <c r="O486" s="475"/>
      <c r="P486" s="475"/>
    </row>
    <row r="487" spans="2:16" ht="12.75">
      <c r="B487" s="475"/>
      <c r="C487" s="475"/>
      <c r="D487" s="475"/>
      <c r="E487" s="475"/>
      <c r="F487" s="475"/>
      <c r="G487" s="475"/>
      <c r="H487" s="475"/>
      <c r="I487" s="475"/>
      <c r="J487" s="475"/>
      <c r="K487" s="475"/>
      <c r="L487" s="475"/>
      <c r="M487" s="475"/>
      <c r="N487" s="475"/>
      <c r="O487" s="475"/>
      <c r="P487" s="475"/>
    </row>
    <row r="488" spans="2:16" ht="12.75">
      <c r="B488" s="475"/>
      <c r="C488" s="475"/>
      <c r="D488" s="475"/>
      <c r="E488" s="475"/>
      <c r="F488" s="475"/>
      <c r="G488" s="475"/>
      <c r="H488" s="475"/>
      <c r="I488" s="475"/>
      <c r="J488" s="475"/>
      <c r="K488" s="475"/>
      <c r="L488" s="475"/>
      <c r="M488" s="475"/>
      <c r="N488" s="475"/>
      <c r="O488" s="475"/>
      <c r="P488" s="475"/>
    </row>
    <row r="489" spans="2:16" ht="12.75">
      <c r="B489" s="475"/>
      <c r="C489" s="475"/>
      <c r="D489" s="475"/>
      <c r="E489" s="475"/>
      <c r="F489" s="475"/>
      <c r="G489" s="475"/>
      <c r="H489" s="475"/>
      <c r="I489" s="475"/>
      <c r="J489" s="475"/>
      <c r="K489" s="475"/>
      <c r="L489" s="475"/>
      <c r="M489" s="475"/>
      <c r="N489" s="475"/>
      <c r="O489" s="475"/>
      <c r="P489" s="475"/>
    </row>
    <row r="490" spans="2:16" ht="12.75">
      <c r="B490" s="475"/>
      <c r="C490" s="475"/>
      <c r="D490" s="475"/>
      <c r="E490" s="475"/>
      <c r="F490" s="475"/>
      <c r="G490" s="475"/>
      <c r="H490" s="475"/>
      <c r="I490" s="475"/>
      <c r="J490" s="475"/>
      <c r="K490" s="475"/>
      <c r="L490" s="475"/>
      <c r="M490" s="475"/>
      <c r="N490" s="475"/>
      <c r="O490" s="475"/>
      <c r="P490" s="475"/>
    </row>
    <row r="491" spans="2:16" ht="12.75">
      <c r="B491" s="475"/>
      <c r="C491" s="475"/>
      <c r="D491" s="475"/>
      <c r="E491" s="475"/>
      <c r="F491" s="475"/>
      <c r="G491" s="475"/>
      <c r="H491" s="475"/>
      <c r="I491" s="475"/>
      <c r="J491" s="475"/>
      <c r="K491" s="475"/>
      <c r="L491" s="475"/>
      <c r="M491" s="475"/>
      <c r="N491" s="475"/>
      <c r="O491" s="475"/>
      <c r="P491" s="475"/>
    </row>
    <row r="492" spans="2:16" ht="12.75">
      <c r="B492" s="475"/>
      <c r="C492" s="475"/>
      <c r="D492" s="475"/>
      <c r="E492" s="475"/>
      <c r="F492" s="475"/>
      <c r="G492" s="475"/>
      <c r="H492" s="475"/>
      <c r="I492" s="475"/>
      <c r="J492" s="475"/>
      <c r="K492" s="475"/>
      <c r="L492" s="475"/>
      <c r="M492" s="475"/>
      <c r="N492" s="475"/>
      <c r="O492" s="475"/>
      <c r="P492" s="475"/>
    </row>
    <row r="493" spans="2:16" ht="12.75">
      <c r="B493" s="475"/>
      <c r="C493" s="475"/>
      <c r="D493" s="475"/>
      <c r="E493" s="475"/>
      <c r="F493" s="475"/>
      <c r="G493" s="475"/>
      <c r="H493" s="475"/>
      <c r="I493" s="475"/>
      <c r="J493" s="475"/>
      <c r="K493" s="475"/>
      <c r="L493" s="475"/>
      <c r="M493" s="475"/>
      <c r="N493" s="475"/>
      <c r="O493" s="475"/>
      <c r="P493" s="475"/>
    </row>
    <row r="494" spans="2:16" ht="12.75">
      <c r="B494" s="475"/>
      <c r="C494" s="475"/>
      <c r="D494" s="475"/>
      <c r="E494" s="475"/>
      <c r="F494" s="475"/>
      <c r="G494" s="475"/>
      <c r="H494" s="475"/>
      <c r="I494" s="475"/>
      <c r="J494" s="475"/>
      <c r="K494" s="475"/>
      <c r="L494" s="475"/>
      <c r="M494" s="475"/>
      <c r="N494" s="475"/>
      <c r="O494" s="475"/>
      <c r="P494" s="475"/>
    </row>
    <row r="495" spans="2:16" ht="12.75">
      <c r="B495" s="475"/>
      <c r="C495" s="475"/>
      <c r="D495" s="475"/>
      <c r="E495" s="475"/>
      <c r="F495" s="475"/>
      <c r="G495" s="475"/>
      <c r="H495" s="475"/>
      <c r="I495" s="475"/>
      <c r="J495" s="475"/>
      <c r="K495" s="475"/>
      <c r="L495" s="475"/>
      <c r="M495" s="475"/>
      <c r="N495" s="475"/>
      <c r="O495" s="475"/>
      <c r="P495" s="475"/>
    </row>
    <row r="496" spans="2:16" ht="12.75">
      <c r="B496" s="475"/>
      <c r="C496" s="475"/>
      <c r="D496" s="475"/>
      <c r="E496" s="475"/>
      <c r="F496" s="475"/>
      <c r="G496" s="475"/>
      <c r="H496" s="475"/>
      <c r="I496" s="475"/>
      <c r="J496" s="475"/>
      <c r="K496" s="475"/>
      <c r="L496" s="475"/>
      <c r="M496" s="475"/>
      <c r="N496" s="475"/>
      <c r="O496" s="475"/>
      <c r="P496" s="475"/>
    </row>
    <row r="497" spans="2:16" ht="12.75">
      <c r="B497" s="475"/>
      <c r="C497" s="475"/>
      <c r="D497" s="475"/>
      <c r="E497" s="475"/>
      <c r="F497" s="475"/>
      <c r="G497" s="475"/>
      <c r="H497" s="475"/>
      <c r="I497" s="475"/>
      <c r="J497" s="475"/>
      <c r="K497" s="475"/>
      <c r="L497" s="475"/>
      <c r="M497" s="475"/>
      <c r="N497" s="475"/>
      <c r="O497" s="475"/>
      <c r="P497" s="475"/>
    </row>
    <row r="498" spans="2:16" ht="12.75">
      <c r="B498" s="475"/>
      <c r="C498" s="475"/>
      <c r="D498" s="475"/>
      <c r="E498" s="475"/>
      <c r="F498" s="475"/>
      <c r="G498" s="475"/>
      <c r="H498" s="475"/>
      <c r="I498" s="475"/>
      <c r="J498" s="475"/>
      <c r="K498" s="475"/>
      <c r="L498" s="475"/>
      <c r="M498" s="475"/>
      <c r="N498" s="475"/>
      <c r="O498" s="475"/>
      <c r="P498" s="475"/>
    </row>
    <row r="499" spans="2:16" ht="12.75">
      <c r="B499" s="475"/>
      <c r="C499" s="475"/>
      <c r="D499" s="475"/>
      <c r="E499" s="475"/>
      <c r="F499" s="475"/>
      <c r="G499" s="475"/>
      <c r="H499" s="475"/>
      <c r="I499" s="475"/>
      <c r="J499" s="475"/>
      <c r="K499" s="475"/>
      <c r="L499" s="475"/>
      <c r="M499" s="475"/>
      <c r="N499" s="475"/>
      <c r="O499" s="475"/>
      <c r="P499" s="475"/>
    </row>
    <row r="500" spans="2:16" ht="12.75">
      <c r="B500" s="475"/>
      <c r="C500" s="475"/>
      <c r="D500" s="475"/>
      <c r="E500" s="475"/>
      <c r="F500" s="475"/>
      <c r="G500" s="475"/>
      <c r="H500" s="475"/>
      <c r="I500" s="475"/>
      <c r="J500" s="475"/>
      <c r="K500" s="475"/>
      <c r="L500" s="475"/>
      <c r="M500" s="475"/>
      <c r="N500" s="475"/>
      <c r="O500" s="475"/>
      <c r="P500" s="475"/>
    </row>
    <row r="501" spans="2:16" ht="12.75">
      <c r="B501" s="475"/>
      <c r="C501" s="475"/>
      <c r="D501" s="475"/>
      <c r="E501" s="475"/>
      <c r="F501" s="475"/>
      <c r="G501" s="475"/>
      <c r="H501" s="475"/>
      <c r="I501" s="475"/>
      <c r="J501" s="475"/>
      <c r="K501" s="475"/>
      <c r="L501" s="475"/>
      <c r="M501" s="475"/>
      <c r="N501" s="475"/>
      <c r="O501" s="475"/>
      <c r="P501" s="475"/>
    </row>
    <row r="502" spans="2:16" ht="12.75">
      <c r="B502" s="475"/>
      <c r="C502" s="475"/>
      <c r="D502" s="475"/>
      <c r="E502" s="475"/>
      <c r="F502" s="475"/>
      <c r="G502" s="475"/>
      <c r="H502" s="475"/>
      <c r="I502" s="475"/>
      <c r="J502" s="475"/>
      <c r="K502" s="475"/>
      <c r="L502" s="475"/>
      <c r="M502" s="475"/>
      <c r="N502" s="475"/>
      <c r="O502" s="475"/>
      <c r="P502" s="475"/>
    </row>
    <row r="503" spans="2:16" ht="12.75">
      <c r="B503" s="475"/>
      <c r="C503" s="475"/>
      <c r="D503" s="475"/>
      <c r="E503" s="475"/>
      <c r="F503" s="475"/>
      <c r="G503" s="475"/>
      <c r="H503" s="475"/>
      <c r="I503" s="475"/>
      <c r="J503" s="475"/>
      <c r="K503" s="475"/>
      <c r="L503" s="475"/>
      <c r="M503" s="475"/>
      <c r="N503" s="475"/>
      <c r="O503" s="475"/>
      <c r="P503" s="475"/>
    </row>
    <row r="504" spans="2:16" ht="12.75">
      <c r="B504" s="475"/>
      <c r="C504" s="475"/>
      <c r="D504" s="475"/>
      <c r="E504" s="475"/>
      <c r="F504" s="475"/>
      <c r="G504" s="475"/>
      <c r="H504" s="475"/>
      <c r="I504" s="475"/>
      <c r="J504" s="475"/>
      <c r="K504" s="475"/>
      <c r="L504" s="475"/>
      <c r="M504" s="475"/>
      <c r="N504" s="475"/>
      <c r="O504" s="475"/>
      <c r="P504" s="475"/>
    </row>
    <row r="505" spans="2:16" ht="12.75">
      <c r="B505" s="475"/>
      <c r="C505" s="475"/>
      <c r="D505" s="475"/>
      <c r="E505" s="475"/>
      <c r="F505" s="475"/>
      <c r="G505" s="475"/>
      <c r="H505" s="475"/>
      <c r="I505" s="475"/>
      <c r="J505" s="475"/>
      <c r="K505" s="475"/>
      <c r="L505" s="475"/>
      <c r="M505" s="475"/>
      <c r="N505" s="475"/>
      <c r="O505" s="475"/>
      <c r="P505" s="475"/>
    </row>
    <row r="506" spans="2:16" ht="12.75">
      <c r="B506" s="475"/>
      <c r="C506" s="475"/>
      <c r="D506" s="475"/>
      <c r="E506" s="475"/>
      <c r="F506" s="475"/>
      <c r="G506" s="475"/>
      <c r="H506" s="475"/>
      <c r="I506" s="475"/>
      <c r="J506" s="475"/>
      <c r="K506" s="475"/>
      <c r="L506" s="475"/>
      <c r="M506" s="475"/>
      <c r="N506" s="475"/>
      <c r="O506" s="475"/>
      <c r="P506" s="475"/>
    </row>
    <row r="507" spans="2:16" ht="12.75">
      <c r="B507" s="475"/>
      <c r="C507" s="475"/>
      <c r="D507" s="475"/>
      <c r="E507" s="475"/>
      <c r="F507" s="475"/>
      <c r="G507" s="475"/>
      <c r="H507" s="475"/>
      <c r="I507" s="475"/>
      <c r="J507" s="475"/>
      <c r="K507" s="475"/>
      <c r="L507" s="475"/>
      <c r="M507" s="475"/>
      <c r="N507" s="475"/>
      <c r="O507" s="475"/>
      <c r="P507" s="475"/>
    </row>
    <row r="508" spans="2:16" ht="12.75">
      <c r="B508" s="475"/>
      <c r="C508" s="475"/>
      <c r="D508" s="475"/>
      <c r="E508" s="475"/>
      <c r="F508" s="475"/>
      <c r="G508" s="475"/>
      <c r="H508" s="475"/>
      <c r="I508" s="475"/>
      <c r="J508" s="475"/>
      <c r="K508" s="475"/>
      <c r="L508" s="475"/>
      <c r="M508" s="475"/>
      <c r="N508" s="475"/>
      <c r="O508" s="475"/>
      <c r="P508" s="475"/>
    </row>
    <row r="509" spans="2:16" ht="12.75">
      <c r="B509" s="475"/>
      <c r="C509" s="475"/>
      <c r="D509" s="475"/>
      <c r="E509" s="475"/>
      <c r="F509" s="475"/>
      <c r="G509" s="475"/>
      <c r="H509" s="475"/>
      <c r="I509" s="475"/>
      <c r="J509" s="475"/>
      <c r="K509" s="475"/>
      <c r="L509" s="475"/>
      <c r="M509" s="475"/>
      <c r="N509" s="475"/>
      <c r="O509" s="475"/>
      <c r="P509" s="475"/>
    </row>
    <row r="510" spans="2:16" ht="12.75">
      <c r="B510" s="475"/>
      <c r="C510" s="475"/>
      <c r="D510" s="475"/>
      <c r="E510" s="475"/>
      <c r="F510" s="475"/>
      <c r="G510" s="475"/>
      <c r="H510" s="475"/>
      <c r="I510" s="475"/>
      <c r="J510" s="475"/>
      <c r="K510" s="475"/>
      <c r="L510" s="475"/>
      <c r="M510" s="475"/>
      <c r="N510" s="475"/>
      <c r="O510" s="475"/>
      <c r="P510" s="475"/>
    </row>
    <row r="511" spans="2:16" ht="12.75">
      <c r="B511" s="475"/>
      <c r="C511" s="475"/>
      <c r="D511" s="475"/>
      <c r="E511" s="475"/>
      <c r="F511" s="475"/>
      <c r="G511" s="475"/>
      <c r="H511" s="475"/>
      <c r="I511" s="475"/>
      <c r="J511" s="475"/>
      <c r="K511" s="475"/>
      <c r="L511" s="475"/>
      <c r="M511" s="475"/>
      <c r="N511" s="475"/>
      <c r="O511" s="475"/>
      <c r="P511" s="475"/>
    </row>
    <row r="512" spans="2:16" ht="12.75">
      <c r="B512" s="475"/>
      <c r="C512" s="475"/>
      <c r="D512" s="475"/>
      <c r="E512" s="475"/>
      <c r="F512" s="475"/>
      <c r="G512" s="475"/>
      <c r="H512" s="475"/>
      <c r="I512" s="475"/>
      <c r="J512" s="475"/>
      <c r="K512" s="475"/>
      <c r="L512" s="475"/>
      <c r="M512" s="475"/>
      <c r="N512" s="475"/>
      <c r="O512" s="475"/>
      <c r="P512" s="475"/>
    </row>
    <row r="513" spans="2:16" ht="12.75">
      <c r="B513" s="475"/>
      <c r="C513" s="475"/>
      <c r="D513" s="475"/>
      <c r="E513" s="475"/>
      <c r="F513" s="475"/>
      <c r="G513" s="475"/>
      <c r="H513" s="475"/>
      <c r="I513" s="475"/>
      <c r="J513" s="475"/>
      <c r="K513" s="475"/>
      <c r="L513" s="475"/>
      <c r="M513" s="475"/>
      <c r="N513" s="475"/>
      <c r="O513" s="475"/>
      <c r="P513" s="475"/>
    </row>
    <row r="514" spans="2:16" ht="12.75">
      <c r="B514" s="475"/>
      <c r="C514" s="475"/>
      <c r="D514" s="475"/>
      <c r="E514" s="475"/>
      <c r="F514" s="475"/>
      <c r="G514" s="475"/>
      <c r="H514" s="475"/>
      <c r="I514" s="475"/>
      <c r="J514" s="475"/>
      <c r="K514" s="475"/>
      <c r="L514" s="475"/>
      <c r="M514" s="475"/>
      <c r="N514" s="475"/>
      <c r="O514" s="475"/>
      <c r="P514" s="475"/>
    </row>
    <row r="515" spans="2:16" ht="12.75">
      <c r="B515" s="475"/>
      <c r="C515" s="475"/>
      <c r="D515" s="475"/>
      <c r="E515" s="475"/>
      <c r="F515" s="475"/>
      <c r="G515" s="475"/>
      <c r="H515" s="475"/>
      <c r="I515" s="475"/>
      <c r="J515" s="475"/>
      <c r="K515" s="475"/>
      <c r="L515" s="475"/>
      <c r="M515" s="475"/>
      <c r="N515" s="475"/>
      <c r="O515" s="475"/>
      <c r="P515" s="475"/>
    </row>
    <row r="516" spans="2:16" ht="12.75">
      <c r="B516" s="475"/>
      <c r="C516" s="475"/>
      <c r="D516" s="475"/>
      <c r="E516" s="475"/>
      <c r="F516" s="475"/>
      <c r="G516" s="475"/>
      <c r="H516" s="475"/>
      <c r="I516" s="475"/>
      <c r="J516" s="475"/>
      <c r="K516" s="475"/>
      <c r="L516" s="475"/>
      <c r="M516" s="475"/>
      <c r="N516" s="475"/>
      <c r="O516" s="475"/>
      <c r="P516" s="475"/>
    </row>
    <row r="517" spans="2:16" ht="12.75">
      <c r="B517" s="475"/>
      <c r="C517" s="475"/>
      <c r="D517" s="475"/>
      <c r="E517" s="475"/>
      <c r="F517" s="475"/>
      <c r="G517" s="475"/>
      <c r="H517" s="475"/>
      <c r="I517" s="475"/>
      <c r="J517" s="475"/>
      <c r="K517" s="475"/>
      <c r="L517" s="475"/>
      <c r="M517" s="475"/>
      <c r="N517" s="475"/>
      <c r="O517" s="475"/>
      <c r="P517" s="475"/>
    </row>
    <row r="518" spans="2:16" ht="12.75">
      <c r="B518" s="475"/>
      <c r="C518" s="475"/>
      <c r="D518" s="475"/>
      <c r="E518" s="475"/>
      <c r="F518" s="475"/>
      <c r="G518" s="475"/>
      <c r="H518" s="475"/>
      <c r="I518" s="475"/>
      <c r="J518" s="475"/>
      <c r="K518" s="475"/>
      <c r="L518" s="475"/>
      <c r="M518" s="475"/>
      <c r="N518" s="475"/>
      <c r="O518" s="475"/>
      <c r="P518" s="475"/>
    </row>
    <row r="519" spans="2:16" ht="12.75">
      <c r="B519" s="475"/>
      <c r="C519" s="475"/>
      <c r="D519" s="475"/>
      <c r="E519" s="475"/>
      <c r="F519" s="475"/>
      <c r="G519" s="475"/>
      <c r="H519" s="475"/>
      <c r="I519" s="475"/>
      <c r="J519" s="475"/>
      <c r="K519" s="475"/>
      <c r="L519" s="475"/>
      <c r="M519" s="475"/>
      <c r="N519" s="475"/>
      <c r="O519" s="475"/>
      <c r="P519" s="475"/>
    </row>
    <row r="520" spans="2:16" ht="12.75">
      <c r="B520" s="475"/>
      <c r="C520" s="475"/>
      <c r="D520" s="475"/>
      <c r="E520" s="475"/>
      <c r="F520" s="475"/>
      <c r="G520" s="475"/>
      <c r="H520" s="475"/>
      <c r="I520" s="475"/>
      <c r="J520" s="475"/>
      <c r="K520" s="475"/>
      <c r="L520" s="475"/>
      <c r="M520" s="475"/>
      <c r="N520" s="475"/>
      <c r="O520" s="475"/>
      <c r="P520" s="475"/>
    </row>
    <row r="521" spans="2:16" ht="12.75">
      <c r="B521" s="475"/>
      <c r="C521" s="475"/>
      <c r="D521" s="475"/>
      <c r="E521" s="475"/>
      <c r="F521" s="475"/>
      <c r="G521" s="475"/>
      <c r="H521" s="475"/>
      <c r="I521" s="475"/>
      <c r="J521" s="475"/>
      <c r="K521" s="475"/>
      <c r="L521" s="475"/>
      <c r="M521" s="475"/>
      <c r="N521" s="475"/>
      <c r="O521" s="475"/>
      <c r="P521" s="475"/>
    </row>
    <row r="522" spans="2:16" ht="12.75">
      <c r="B522" s="475"/>
      <c r="C522" s="475"/>
      <c r="D522" s="475"/>
      <c r="E522" s="475"/>
      <c r="F522" s="475"/>
      <c r="G522" s="475"/>
      <c r="H522" s="475"/>
      <c r="I522" s="475"/>
      <c r="J522" s="475"/>
      <c r="K522" s="475"/>
      <c r="L522" s="475"/>
      <c r="M522" s="475"/>
      <c r="N522" s="475"/>
      <c r="O522" s="475"/>
      <c r="P522" s="475"/>
    </row>
    <row r="523" spans="2:16" ht="12.75">
      <c r="B523" s="475"/>
      <c r="C523" s="475"/>
      <c r="D523" s="475"/>
      <c r="E523" s="475"/>
      <c r="F523" s="475"/>
      <c r="G523" s="475"/>
      <c r="H523" s="475"/>
      <c r="I523" s="475"/>
      <c r="J523" s="475"/>
      <c r="K523" s="475"/>
      <c r="L523" s="475"/>
      <c r="M523" s="475"/>
      <c r="N523" s="475"/>
      <c r="O523" s="475"/>
      <c r="P523" s="475"/>
    </row>
    <row r="524" spans="2:16" ht="12.75">
      <c r="B524" s="475"/>
      <c r="C524" s="475"/>
      <c r="D524" s="475"/>
      <c r="E524" s="475"/>
      <c r="F524" s="475"/>
      <c r="G524" s="475"/>
      <c r="H524" s="475"/>
      <c r="I524" s="475"/>
      <c r="J524" s="475"/>
      <c r="K524" s="475"/>
      <c r="L524" s="475"/>
      <c r="M524" s="475"/>
      <c r="N524" s="475"/>
      <c r="O524" s="475"/>
      <c r="P524" s="475"/>
    </row>
    <row r="525" spans="2:16" ht="12.75">
      <c r="B525" s="475"/>
      <c r="C525" s="475"/>
      <c r="D525" s="475"/>
      <c r="E525" s="475"/>
      <c r="F525" s="475"/>
      <c r="G525" s="475"/>
      <c r="H525" s="475"/>
      <c r="I525" s="475"/>
      <c r="J525" s="475"/>
      <c r="K525" s="475"/>
      <c r="L525" s="475"/>
      <c r="M525" s="475"/>
      <c r="N525" s="475"/>
      <c r="O525" s="475"/>
      <c r="P525" s="475"/>
    </row>
    <row r="526" spans="2:16" ht="12.75">
      <c r="B526" s="475"/>
      <c r="C526" s="475"/>
      <c r="D526" s="475"/>
      <c r="E526" s="475"/>
      <c r="F526" s="475"/>
      <c r="G526" s="475"/>
      <c r="H526" s="475"/>
      <c r="I526" s="475"/>
      <c r="J526" s="475"/>
      <c r="K526" s="475"/>
      <c r="L526" s="475"/>
      <c r="M526" s="475"/>
      <c r="N526" s="475"/>
      <c r="O526" s="475"/>
      <c r="P526" s="475"/>
    </row>
    <row r="527" spans="2:16" ht="12.75">
      <c r="B527" s="475"/>
      <c r="C527" s="475"/>
      <c r="D527" s="475"/>
      <c r="E527" s="475"/>
      <c r="F527" s="475"/>
      <c r="G527" s="475"/>
      <c r="H527" s="475"/>
      <c r="I527" s="475"/>
      <c r="J527" s="475"/>
      <c r="K527" s="475"/>
      <c r="L527" s="475"/>
      <c r="M527" s="475"/>
      <c r="N527" s="475"/>
      <c r="O527" s="475"/>
      <c r="P527" s="475"/>
    </row>
    <row r="528" spans="2:16" ht="12.75">
      <c r="B528" s="475"/>
      <c r="C528" s="475"/>
      <c r="D528" s="475"/>
      <c r="E528" s="475"/>
      <c r="F528" s="475"/>
      <c r="G528" s="475"/>
      <c r="H528" s="475"/>
      <c r="I528" s="475"/>
      <c r="J528" s="475"/>
      <c r="K528" s="475"/>
      <c r="L528" s="475"/>
      <c r="M528" s="475"/>
      <c r="N528" s="475"/>
      <c r="O528" s="475"/>
      <c r="P528" s="475"/>
    </row>
    <row r="529" spans="2:16" ht="12.75">
      <c r="B529" s="475"/>
      <c r="C529" s="475"/>
      <c r="D529" s="475"/>
      <c r="E529" s="475"/>
      <c r="F529" s="475"/>
      <c r="G529" s="475"/>
      <c r="H529" s="475"/>
      <c r="I529" s="475"/>
      <c r="J529" s="475"/>
      <c r="K529" s="475"/>
      <c r="L529" s="475"/>
      <c r="M529" s="475"/>
      <c r="N529" s="475"/>
      <c r="O529" s="475"/>
      <c r="P529" s="475"/>
    </row>
    <row r="530" spans="2:16" ht="12.75">
      <c r="B530" s="475"/>
      <c r="C530" s="475"/>
      <c r="D530" s="475"/>
      <c r="E530" s="475"/>
      <c r="F530" s="475"/>
      <c r="G530" s="475"/>
      <c r="H530" s="475"/>
      <c r="I530" s="475"/>
      <c r="J530" s="475"/>
      <c r="K530" s="475"/>
      <c r="L530" s="475"/>
      <c r="M530" s="475"/>
      <c r="N530" s="475"/>
      <c r="O530" s="475"/>
      <c r="P530" s="475"/>
    </row>
    <row r="531" spans="2:16" ht="12.75">
      <c r="B531" s="475"/>
      <c r="C531" s="475"/>
      <c r="D531" s="475"/>
      <c r="E531" s="475"/>
      <c r="F531" s="475"/>
      <c r="G531" s="475"/>
      <c r="H531" s="475"/>
      <c r="I531" s="475"/>
      <c r="J531" s="475"/>
      <c r="K531" s="475"/>
      <c r="L531" s="475"/>
      <c r="M531" s="475"/>
      <c r="N531" s="475"/>
      <c r="O531" s="475"/>
      <c r="P531" s="475"/>
    </row>
    <row r="532" spans="2:16" ht="12.75">
      <c r="B532" s="475"/>
      <c r="C532" s="475"/>
      <c r="D532" s="475"/>
      <c r="E532" s="475"/>
      <c r="F532" s="475"/>
      <c r="G532" s="475"/>
      <c r="H532" s="475"/>
      <c r="I532" s="475"/>
      <c r="J532" s="475"/>
      <c r="K532" s="475"/>
      <c r="L532" s="475"/>
      <c r="M532" s="475"/>
      <c r="N532" s="475"/>
      <c r="O532" s="475"/>
      <c r="P532" s="475"/>
    </row>
    <row r="533" spans="2:16" ht="12.75">
      <c r="B533" s="475"/>
      <c r="C533" s="475"/>
      <c r="D533" s="475"/>
      <c r="E533" s="475"/>
      <c r="F533" s="475"/>
      <c r="G533" s="475"/>
      <c r="H533" s="475"/>
      <c r="I533" s="475"/>
      <c r="J533" s="475"/>
      <c r="K533" s="475"/>
      <c r="L533" s="475"/>
      <c r="M533" s="475"/>
      <c r="N533" s="475"/>
      <c r="O533" s="475"/>
      <c r="P533" s="475"/>
    </row>
    <row r="534" spans="2:16" ht="12.75">
      <c r="B534" s="475"/>
      <c r="C534" s="475"/>
      <c r="D534" s="475"/>
      <c r="E534" s="475"/>
      <c r="F534" s="475"/>
      <c r="G534" s="475"/>
      <c r="H534" s="475"/>
      <c r="I534" s="475"/>
      <c r="J534" s="475"/>
      <c r="K534" s="475"/>
      <c r="L534" s="475"/>
      <c r="M534" s="475"/>
      <c r="N534" s="475"/>
      <c r="O534" s="475"/>
      <c r="P534" s="475"/>
    </row>
    <row r="535" spans="2:16" ht="12.75">
      <c r="B535" s="475"/>
      <c r="C535" s="475"/>
      <c r="D535" s="475"/>
      <c r="E535" s="475"/>
      <c r="F535" s="475"/>
      <c r="G535" s="475"/>
      <c r="H535" s="475"/>
      <c r="I535" s="475"/>
      <c r="J535" s="475"/>
      <c r="K535" s="475"/>
      <c r="L535" s="475"/>
      <c r="M535" s="475"/>
      <c r="N535" s="475"/>
      <c r="O535" s="475"/>
      <c r="P535" s="475"/>
    </row>
    <row r="536" spans="2:16" ht="12.75">
      <c r="B536" s="475"/>
      <c r="C536" s="475"/>
      <c r="D536" s="475"/>
      <c r="E536" s="475"/>
      <c r="F536" s="475"/>
      <c r="G536" s="475"/>
      <c r="H536" s="475"/>
      <c r="I536" s="475"/>
      <c r="J536" s="475"/>
      <c r="K536" s="475"/>
      <c r="L536" s="475"/>
      <c r="M536" s="475"/>
      <c r="N536" s="475"/>
      <c r="O536" s="475"/>
      <c r="P536" s="475"/>
    </row>
    <row r="537" spans="2:16" ht="12.75">
      <c r="B537" s="475"/>
      <c r="C537" s="475"/>
      <c r="D537" s="475"/>
      <c r="E537" s="475"/>
      <c r="F537" s="475"/>
      <c r="G537" s="475"/>
      <c r="H537" s="475"/>
      <c r="I537" s="475"/>
      <c r="J537" s="475"/>
      <c r="K537" s="475"/>
      <c r="L537" s="475"/>
      <c r="M537" s="475"/>
      <c r="N537" s="475"/>
      <c r="O537" s="475"/>
      <c r="P537" s="475"/>
    </row>
    <row r="538" spans="2:16" ht="12.75">
      <c r="B538" s="475"/>
      <c r="C538" s="475"/>
      <c r="D538" s="475"/>
      <c r="E538" s="475"/>
      <c r="F538" s="475"/>
      <c r="G538" s="475"/>
      <c r="H538" s="475"/>
      <c r="I538" s="475"/>
      <c r="J538" s="475"/>
      <c r="K538" s="475"/>
      <c r="L538" s="475"/>
      <c r="M538" s="475"/>
      <c r="N538" s="475"/>
      <c r="O538" s="475"/>
      <c r="P538" s="475"/>
    </row>
    <row r="539" spans="2:16" ht="12.75">
      <c r="B539" s="475"/>
      <c r="C539" s="475"/>
      <c r="D539" s="475"/>
      <c r="E539" s="475"/>
      <c r="F539" s="475"/>
      <c r="G539" s="475"/>
      <c r="H539" s="475"/>
      <c r="I539" s="475"/>
      <c r="J539" s="475"/>
      <c r="K539" s="475"/>
      <c r="L539" s="475"/>
      <c r="M539" s="475"/>
      <c r="N539" s="475"/>
      <c r="O539" s="475"/>
      <c r="P539" s="475"/>
    </row>
    <row r="540" spans="2:16" ht="12.75">
      <c r="B540" s="475"/>
      <c r="C540" s="475"/>
      <c r="D540" s="475"/>
      <c r="E540" s="475"/>
      <c r="F540" s="475"/>
      <c r="G540" s="475"/>
      <c r="H540" s="475"/>
      <c r="I540" s="475"/>
      <c r="J540" s="475"/>
      <c r="K540" s="475"/>
      <c r="L540" s="475"/>
      <c r="M540" s="475"/>
      <c r="N540" s="475"/>
      <c r="O540" s="475"/>
      <c r="P540" s="475"/>
    </row>
    <row r="541" spans="2:16" ht="12.75">
      <c r="B541" s="475"/>
      <c r="C541" s="475"/>
      <c r="D541" s="475"/>
      <c r="E541" s="475"/>
      <c r="F541" s="475"/>
      <c r="G541" s="475"/>
      <c r="H541" s="475"/>
      <c r="I541" s="475"/>
      <c r="J541" s="475"/>
      <c r="K541" s="475"/>
      <c r="L541" s="475"/>
      <c r="M541" s="475"/>
      <c r="N541" s="475"/>
      <c r="O541" s="475"/>
      <c r="P541" s="475"/>
    </row>
    <row r="542" spans="2:16" ht="12.75">
      <c r="B542" s="475"/>
      <c r="C542" s="475"/>
      <c r="D542" s="475"/>
      <c r="E542" s="475"/>
      <c r="F542" s="475"/>
      <c r="G542" s="475"/>
      <c r="H542" s="475"/>
      <c r="I542" s="475"/>
      <c r="J542" s="475"/>
      <c r="K542" s="475"/>
      <c r="L542" s="475"/>
      <c r="M542" s="475"/>
      <c r="N542" s="475"/>
      <c r="O542" s="475"/>
      <c r="P542" s="475"/>
    </row>
    <row r="543" spans="2:16" ht="12.75">
      <c r="B543" s="475"/>
      <c r="C543" s="475"/>
      <c r="D543" s="475"/>
      <c r="E543" s="475"/>
      <c r="F543" s="475"/>
      <c r="G543" s="475"/>
      <c r="H543" s="475"/>
      <c r="I543" s="475"/>
      <c r="J543" s="475"/>
      <c r="K543" s="475"/>
      <c r="L543" s="475"/>
      <c r="M543" s="475"/>
      <c r="N543" s="475"/>
      <c r="O543" s="475"/>
      <c r="P543" s="475"/>
    </row>
    <row r="544" spans="2:16" ht="12.75">
      <c r="B544" s="475"/>
      <c r="C544" s="475"/>
      <c r="D544" s="475"/>
      <c r="E544" s="475"/>
      <c r="F544" s="475"/>
      <c r="G544" s="475"/>
      <c r="H544" s="475"/>
      <c r="I544" s="475"/>
      <c r="J544" s="475"/>
      <c r="K544" s="475"/>
      <c r="L544" s="475"/>
      <c r="M544" s="475"/>
      <c r="N544" s="475"/>
      <c r="O544" s="475"/>
      <c r="P544" s="475"/>
    </row>
    <row r="545" spans="2:16" ht="12.75">
      <c r="B545" s="475"/>
      <c r="C545" s="475"/>
      <c r="D545" s="475"/>
      <c r="E545" s="475"/>
      <c r="F545" s="475"/>
      <c r="G545" s="475"/>
      <c r="H545" s="475"/>
      <c r="I545" s="475"/>
      <c r="J545" s="475"/>
      <c r="K545" s="475"/>
      <c r="L545" s="475"/>
      <c r="M545" s="475"/>
      <c r="N545" s="475"/>
      <c r="O545" s="475"/>
      <c r="P545" s="475"/>
    </row>
    <row r="546" spans="2:16" ht="12.75">
      <c r="B546" s="475"/>
      <c r="C546" s="475"/>
      <c r="D546" s="475"/>
      <c r="E546" s="475"/>
      <c r="F546" s="475"/>
      <c r="G546" s="475"/>
      <c r="H546" s="475"/>
      <c r="I546" s="475"/>
      <c r="J546" s="475"/>
      <c r="K546" s="475"/>
      <c r="L546" s="475"/>
      <c r="M546" s="475"/>
      <c r="N546" s="475"/>
      <c r="O546" s="475"/>
      <c r="P546" s="475"/>
    </row>
    <row r="547" spans="2:16" ht="12.75">
      <c r="B547" s="475"/>
      <c r="C547" s="475"/>
      <c r="D547" s="475"/>
      <c r="E547" s="475"/>
      <c r="F547" s="475"/>
      <c r="G547" s="475"/>
      <c r="H547" s="475"/>
      <c r="I547" s="475"/>
      <c r="J547" s="475"/>
      <c r="K547" s="475"/>
      <c r="L547" s="475"/>
      <c r="M547" s="475"/>
      <c r="N547" s="475"/>
      <c r="O547" s="475"/>
      <c r="P547" s="475"/>
    </row>
    <row r="548" spans="2:16" ht="12.75">
      <c r="B548" s="475"/>
      <c r="C548" s="475"/>
      <c r="D548" s="475"/>
      <c r="E548" s="475"/>
      <c r="F548" s="475"/>
      <c r="G548" s="475"/>
      <c r="H548" s="475"/>
      <c r="I548" s="475"/>
      <c r="J548" s="475"/>
      <c r="K548" s="475"/>
      <c r="L548" s="475"/>
      <c r="M548" s="475"/>
      <c r="N548" s="475"/>
      <c r="O548" s="475"/>
      <c r="P548" s="475"/>
    </row>
    <row r="549" spans="2:16" ht="12.75">
      <c r="B549" s="475"/>
      <c r="C549" s="475"/>
      <c r="D549" s="475"/>
      <c r="E549" s="475"/>
      <c r="F549" s="475"/>
      <c r="G549" s="475"/>
      <c r="H549" s="475"/>
      <c r="I549" s="475"/>
      <c r="J549" s="475"/>
      <c r="K549" s="475"/>
      <c r="L549" s="475"/>
      <c r="M549" s="475"/>
      <c r="N549" s="475"/>
      <c r="O549" s="475"/>
      <c r="P549" s="475"/>
    </row>
    <row r="550" spans="2:16" ht="12.75">
      <c r="B550" s="475"/>
      <c r="C550" s="475"/>
      <c r="D550" s="475"/>
      <c r="E550" s="475"/>
      <c r="F550" s="475"/>
      <c r="G550" s="475"/>
      <c r="H550" s="475"/>
      <c r="I550" s="475"/>
      <c r="J550" s="475"/>
      <c r="K550" s="475"/>
      <c r="L550" s="475"/>
      <c r="M550" s="475"/>
      <c r="N550" s="475"/>
      <c r="O550" s="475"/>
      <c r="P550" s="475"/>
    </row>
    <row r="551" spans="2:16" ht="12.75">
      <c r="B551" s="475"/>
      <c r="C551" s="475"/>
      <c r="D551" s="475"/>
      <c r="E551" s="475"/>
      <c r="F551" s="475"/>
      <c r="G551" s="475"/>
      <c r="H551" s="475"/>
      <c r="I551" s="475"/>
      <c r="J551" s="475"/>
      <c r="K551" s="475"/>
      <c r="L551" s="475"/>
      <c r="M551" s="475"/>
      <c r="N551" s="475"/>
      <c r="O551" s="475"/>
      <c r="P551" s="475"/>
    </row>
    <row r="552" spans="2:16" ht="12.75">
      <c r="B552" s="475"/>
      <c r="C552" s="475"/>
      <c r="D552" s="475"/>
      <c r="E552" s="475"/>
      <c r="F552" s="475"/>
      <c r="G552" s="475"/>
      <c r="H552" s="475"/>
      <c r="I552" s="475"/>
      <c r="J552" s="475"/>
      <c r="K552" s="475"/>
      <c r="L552" s="475"/>
      <c r="M552" s="475"/>
      <c r="N552" s="475"/>
      <c r="O552" s="475"/>
      <c r="P552" s="475"/>
    </row>
    <row r="553" spans="2:16" ht="12.75">
      <c r="B553" s="475"/>
      <c r="C553" s="475"/>
      <c r="D553" s="475"/>
      <c r="E553" s="475"/>
      <c r="F553" s="475"/>
      <c r="G553" s="475"/>
      <c r="H553" s="475"/>
      <c r="I553" s="475"/>
      <c r="J553" s="475"/>
      <c r="K553" s="475"/>
      <c r="L553" s="475"/>
      <c r="M553" s="475"/>
      <c r="N553" s="475"/>
      <c r="O553" s="475"/>
      <c r="P553" s="475"/>
    </row>
    <row r="554" spans="2:16" ht="12.75">
      <c r="B554" s="475"/>
      <c r="C554" s="475"/>
      <c r="D554" s="475"/>
      <c r="E554" s="475"/>
      <c r="F554" s="475"/>
      <c r="G554" s="475"/>
      <c r="H554" s="475"/>
      <c r="I554" s="475"/>
      <c r="J554" s="475"/>
      <c r="K554" s="475"/>
      <c r="L554" s="475"/>
      <c r="M554" s="475"/>
      <c r="N554" s="475"/>
      <c r="O554" s="475"/>
      <c r="P554" s="475"/>
    </row>
    <row r="555" spans="2:16" ht="12.75">
      <c r="B555" s="475"/>
      <c r="C555" s="475"/>
      <c r="D555" s="475"/>
      <c r="E555" s="475"/>
      <c r="F555" s="475"/>
      <c r="G555" s="475"/>
      <c r="H555" s="475"/>
      <c r="I555" s="475"/>
      <c r="J555" s="475"/>
      <c r="K555" s="475"/>
      <c r="L555" s="475"/>
      <c r="M555" s="475"/>
      <c r="N555" s="475"/>
      <c r="O555" s="475"/>
      <c r="P555" s="475"/>
    </row>
    <row r="556" spans="2:16" ht="12.75">
      <c r="B556" s="475"/>
      <c r="C556" s="475"/>
      <c r="D556" s="475"/>
      <c r="E556" s="475"/>
      <c r="F556" s="475"/>
      <c r="G556" s="475"/>
      <c r="H556" s="475"/>
      <c r="I556" s="475"/>
      <c r="J556" s="475"/>
      <c r="K556" s="475"/>
      <c r="L556" s="475"/>
      <c r="M556" s="475"/>
      <c r="N556" s="475"/>
      <c r="O556" s="475"/>
      <c r="P556" s="475"/>
    </row>
    <row r="557" spans="2:16" ht="12.75">
      <c r="B557" s="475"/>
      <c r="C557" s="475"/>
      <c r="D557" s="475"/>
      <c r="E557" s="475"/>
      <c r="F557" s="475"/>
      <c r="G557" s="475"/>
      <c r="H557" s="475"/>
      <c r="I557" s="475"/>
      <c r="J557" s="475"/>
      <c r="K557" s="475"/>
      <c r="L557" s="475"/>
      <c r="M557" s="475"/>
      <c r="N557" s="475"/>
      <c r="O557" s="475"/>
      <c r="P557" s="475"/>
    </row>
    <row r="558" spans="2:16" ht="12.75">
      <c r="B558" s="475"/>
      <c r="C558" s="475"/>
      <c r="D558" s="475"/>
      <c r="E558" s="475"/>
      <c r="F558" s="475"/>
      <c r="G558" s="475"/>
      <c r="H558" s="475"/>
      <c r="I558" s="475"/>
      <c r="J558" s="475"/>
      <c r="K558" s="475"/>
      <c r="L558" s="475"/>
      <c r="M558" s="475"/>
      <c r="N558" s="475"/>
      <c r="O558" s="475"/>
      <c r="P558" s="475"/>
    </row>
    <row r="559" spans="2:16" ht="12.75">
      <c r="B559" s="475"/>
      <c r="C559" s="475"/>
      <c r="D559" s="475"/>
      <c r="E559" s="475"/>
      <c r="F559" s="475"/>
      <c r="G559" s="475"/>
      <c r="H559" s="475"/>
      <c r="I559" s="475"/>
      <c r="J559" s="475"/>
      <c r="K559" s="475"/>
      <c r="L559" s="475"/>
      <c r="M559" s="475"/>
      <c r="N559" s="475"/>
      <c r="O559" s="475"/>
      <c r="P559" s="475"/>
    </row>
    <row r="560" spans="2:16" ht="12.75">
      <c r="B560" s="475"/>
      <c r="C560" s="475"/>
      <c r="D560" s="475"/>
      <c r="E560" s="475"/>
      <c r="F560" s="475"/>
      <c r="G560" s="475"/>
      <c r="H560" s="475"/>
      <c r="I560" s="475"/>
      <c r="J560" s="475"/>
      <c r="K560" s="475"/>
      <c r="L560" s="475"/>
      <c r="M560" s="475"/>
      <c r="N560" s="475"/>
      <c r="O560" s="475"/>
      <c r="P560" s="475"/>
    </row>
    <row r="561" spans="2:16" ht="12.75">
      <c r="B561" s="475"/>
      <c r="C561" s="475"/>
      <c r="D561" s="475"/>
      <c r="E561" s="475"/>
      <c r="F561" s="475"/>
      <c r="G561" s="475"/>
      <c r="H561" s="475"/>
      <c r="I561" s="475"/>
      <c r="J561" s="475"/>
      <c r="K561" s="475"/>
      <c r="L561" s="475"/>
      <c r="M561" s="475"/>
      <c r="N561" s="475"/>
      <c r="O561" s="475"/>
      <c r="P561" s="475"/>
    </row>
    <row r="562" spans="2:16" ht="12.75">
      <c r="B562" s="475"/>
      <c r="C562" s="475"/>
      <c r="D562" s="475"/>
      <c r="E562" s="475"/>
      <c r="F562" s="475"/>
      <c r="G562" s="475"/>
      <c r="H562" s="475"/>
      <c r="I562" s="475"/>
      <c r="J562" s="475"/>
      <c r="K562" s="475"/>
      <c r="L562" s="475"/>
      <c r="M562" s="475"/>
      <c r="N562" s="475"/>
      <c r="O562" s="475"/>
      <c r="P562" s="475"/>
    </row>
    <row r="563" spans="2:16" ht="12.75">
      <c r="B563" s="475"/>
      <c r="C563" s="475"/>
      <c r="D563" s="475"/>
      <c r="E563" s="475"/>
      <c r="F563" s="475"/>
      <c r="G563" s="475"/>
      <c r="H563" s="475"/>
      <c r="I563" s="475"/>
      <c r="J563" s="475"/>
      <c r="K563" s="475"/>
      <c r="L563" s="475"/>
      <c r="M563" s="475"/>
      <c r="N563" s="475"/>
      <c r="O563" s="475"/>
      <c r="P563" s="475"/>
    </row>
    <row r="564" spans="2:16" ht="12.75">
      <c r="B564" s="475"/>
      <c r="C564" s="475"/>
      <c r="D564" s="475"/>
      <c r="E564" s="475"/>
      <c r="F564" s="475"/>
      <c r="G564" s="475"/>
      <c r="H564" s="475"/>
      <c r="I564" s="475"/>
      <c r="J564" s="475"/>
      <c r="K564" s="475"/>
      <c r="L564" s="475"/>
      <c r="M564" s="475"/>
      <c r="N564" s="475"/>
      <c r="O564" s="475"/>
      <c r="P564" s="475"/>
    </row>
    <row r="565" spans="2:16" ht="12.75">
      <c r="B565" s="475"/>
      <c r="C565" s="475"/>
      <c r="D565" s="475"/>
      <c r="E565" s="475"/>
      <c r="F565" s="475"/>
      <c r="G565" s="475"/>
      <c r="H565" s="475"/>
      <c r="I565" s="475"/>
      <c r="J565" s="475"/>
      <c r="K565" s="475"/>
      <c r="L565" s="475"/>
      <c r="M565" s="475"/>
      <c r="N565" s="475"/>
      <c r="O565" s="475"/>
      <c r="P565" s="475"/>
    </row>
    <row r="566" spans="2:16" ht="12.75">
      <c r="B566" s="475"/>
      <c r="C566" s="475"/>
      <c r="D566" s="475"/>
      <c r="E566" s="475"/>
      <c r="F566" s="475"/>
      <c r="G566" s="475"/>
      <c r="H566" s="475"/>
      <c r="I566" s="475"/>
      <c r="J566" s="475"/>
      <c r="K566" s="475"/>
      <c r="L566" s="475"/>
      <c r="M566" s="475"/>
      <c r="N566" s="475"/>
      <c r="O566" s="475"/>
      <c r="P566" s="475"/>
    </row>
    <row r="567" spans="2:16" ht="12.75">
      <c r="B567" s="475"/>
      <c r="C567" s="475"/>
      <c r="D567" s="475"/>
      <c r="E567" s="475"/>
      <c r="F567" s="475"/>
      <c r="G567" s="475"/>
      <c r="H567" s="475"/>
      <c r="I567" s="475"/>
      <c r="J567" s="475"/>
      <c r="K567" s="475"/>
      <c r="L567" s="475"/>
      <c r="M567" s="475"/>
      <c r="N567" s="475"/>
      <c r="O567" s="475"/>
      <c r="P567" s="475"/>
    </row>
    <row r="568" spans="2:16" ht="12.75">
      <c r="B568" s="475"/>
      <c r="C568" s="475"/>
      <c r="D568" s="475"/>
      <c r="E568" s="475"/>
      <c r="F568" s="475"/>
      <c r="G568" s="475"/>
      <c r="H568" s="475"/>
      <c r="I568" s="475"/>
      <c r="J568" s="475"/>
      <c r="K568" s="475"/>
      <c r="L568" s="475"/>
      <c r="M568" s="475"/>
      <c r="N568" s="475"/>
      <c r="O568" s="475"/>
      <c r="P568" s="475"/>
    </row>
    <row r="569" spans="2:16" ht="12.75">
      <c r="B569" s="475"/>
      <c r="C569" s="475"/>
      <c r="D569" s="475"/>
      <c r="E569" s="475"/>
      <c r="F569" s="475"/>
      <c r="G569" s="475"/>
      <c r="H569" s="475"/>
      <c r="I569" s="475"/>
      <c r="J569" s="475"/>
      <c r="K569" s="475"/>
      <c r="L569" s="475"/>
      <c r="M569" s="475"/>
      <c r="N569" s="475"/>
      <c r="O569" s="475"/>
      <c r="P569" s="475"/>
    </row>
    <row r="570" spans="2:16" ht="12.75">
      <c r="B570" s="475"/>
      <c r="C570" s="475"/>
      <c r="D570" s="475"/>
      <c r="E570" s="475"/>
      <c r="F570" s="475"/>
      <c r="G570" s="475"/>
      <c r="H570" s="475"/>
      <c r="I570" s="475"/>
      <c r="J570" s="475"/>
      <c r="K570" s="475"/>
      <c r="L570" s="475"/>
      <c r="M570" s="475"/>
      <c r="N570" s="475"/>
      <c r="O570" s="475"/>
      <c r="P570" s="475"/>
    </row>
    <row r="571" spans="2:16" ht="12.75">
      <c r="B571" s="475"/>
      <c r="C571" s="475"/>
      <c r="D571" s="475"/>
      <c r="E571" s="475"/>
      <c r="F571" s="475"/>
      <c r="G571" s="475"/>
      <c r="H571" s="475"/>
      <c r="I571" s="475"/>
      <c r="J571" s="475"/>
      <c r="K571" s="475"/>
      <c r="L571" s="475"/>
      <c r="M571" s="475"/>
      <c r="N571" s="475"/>
      <c r="O571" s="475"/>
      <c r="P571" s="475"/>
    </row>
    <row r="572" spans="2:16" ht="12.75">
      <c r="B572" s="475"/>
      <c r="C572" s="475"/>
      <c r="D572" s="475"/>
      <c r="E572" s="475"/>
      <c r="F572" s="475"/>
      <c r="G572" s="475"/>
      <c r="H572" s="475"/>
      <c r="I572" s="475"/>
      <c r="J572" s="475"/>
      <c r="K572" s="475"/>
      <c r="L572" s="475"/>
      <c r="M572" s="475"/>
      <c r="N572" s="475"/>
      <c r="O572" s="475"/>
      <c r="P572" s="475"/>
    </row>
    <row r="573" spans="2:16" ht="12.75">
      <c r="B573" s="475"/>
      <c r="C573" s="475"/>
      <c r="D573" s="475"/>
      <c r="E573" s="475"/>
      <c r="F573" s="475"/>
      <c r="G573" s="475"/>
      <c r="H573" s="475"/>
      <c r="I573" s="475"/>
      <c r="J573" s="475"/>
      <c r="K573" s="475"/>
      <c r="L573" s="475"/>
      <c r="M573" s="475"/>
      <c r="N573" s="475"/>
      <c r="O573" s="475"/>
      <c r="P573" s="475"/>
    </row>
    <row r="574" spans="2:16" ht="12.75">
      <c r="B574" s="475"/>
      <c r="C574" s="475"/>
      <c r="D574" s="475"/>
      <c r="E574" s="475"/>
      <c r="F574" s="475"/>
      <c r="G574" s="475"/>
      <c r="H574" s="475"/>
      <c r="I574" s="475"/>
      <c r="J574" s="475"/>
      <c r="K574" s="475"/>
      <c r="L574" s="475"/>
      <c r="M574" s="475"/>
      <c r="N574" s="475"/>
      <c r="O574" s="475"/>
      <c r="P574" s="475"/>
    </row>
    <row r="575" spans="2:16" ht="12.75">
      <c r="B575" s="475"/>
      <c r="C575" s="475"/>
      <c r="D575" s="475"/>
      <c r="E575" s="475"/>
      <c r="F575" s="475"/>
      <c r="G575" s="475"/>
      <c r="H575" s="475"/>
      <c r="I575" s="475"/>
      <c r="J575" s="475"/>
      <c r="K575" s="475"/>
      <c r="L575" s="475"/>
      <c r="M575" s="475"/>
      <c r="N575" s="475"/>
      <c r="O575" s="475"/>
      <c r="P575" s="475"/>
    </row>
    <row r="576" spans="2:16" ht="12.75">
      <c r="B576" s="475"/>
      <c r="C576" s="475"/>
      <c r="D576" s="475"/>
      <c r="E576" s="475"/>
      <c r="F576" s="475"/>
      <c r="G576" s="475"/>
      <c r="H576" s="475"/>
      <c r="I576" s="475"/>
      <c r="J576" s="475"/>
      <c r="K576" s="475"/>
      <c r="L576" s="475"/>
      <c r="M576" s="475"/>
      <c r="N576" s="475"/>
      <c r="O576" s="475"/>
      <c r="P576" s="475"/>
    </row>
    <row r="577" spans="2:16" ht="12.75">
      <c r="B577" s="475"/>
      <c r="C577" s="475"/>
      <c r="D577" s="475"/>
      <c r="E577" s="475"/>
      <c r="F577" s="475"/>
      <c r="G577" s="475"/>
      <c r="H577" s="475"/>
      <c r="I577" s="475"/>
      <c r="J577" s="475"/>
      <c r="K577" s="475"/>
      <c r="L577" s="475"/>
      <c r="M577" s="475"/>
      <c r="N577" s="475"/>
      <c r="O577" s="475"/>
      <c r="P577" s="475"/>
    </row>
    <row r="578" spans="2:16" ht="12.75">
      <c r="B578" s="475"/>
      <c r="C578" s="475"/>
      <c r="D578" s="475"/>
      <c r="E578" s="475"/>
      <c r="F578" s="475"/>
      <c r="G578" s="475"/>
      <c r="H578" s="475"/>
      <c r="I578" s="475"/>
      <c r="J578" s="475"/>
      <c r="K578" s="475"/>
      <c r="L578" s="475"/>
      <c r="M578" s="475"/>
      <c r="N578" s="475"/>
      <c r="O578" s="475"/>
      <c r="P578" s="475"/>
    </row>
    <row r="579" spans="2:16" ht="12.75">
      <c r="B579" s="475"/>
      <c r="C579" s="475"/>
      <c r="D579" s="475"/>
      <c r="E579" s="475"/>
      <c r="F579" s="475"/>
      <c r="G579" s="475"/>
      <c r="H579" s="475"/>
      <c r="I579" s="475"/>
      <c r="J579" s="475"/>
      <c r="K579" s="475"/>
      <c r="L579" s="475"/>
      <c r="M579" s="475"/>
      <c r="N579" s="475"/>
      <c r="O579" s="475"/>
      <c r="P579" s="475"/>
    </row>
    <row r="580" spans="2:16" ht="12.75">
      <c r="B580" s="475"/>
      <c r="C580" s="475"/>
      <c r="D580" s="475"/>
      <c r="E580" s="475"/>
      <c r="F580" s="475"/>
      <c r="G580" s="475"/>
      <c r="H580" s="475"/>
      <c r="I580" s="475"/>
      <c r="J580" s="475"/>
      <c r="K580" s="475"/>
      <c r="L580" s="475"/>
      <c r="M580" s="475"/>
      <c r="N580" s="475"/>
      <c r="O580" s="475"/>
      <c r="P580" s="475"/>
    </row>
    <row r="581" spans="2:16" ht="12.75">
      <c r="B581" s="475"/>
      <c r="C581" s="475"/>
      <c r="D581" s="475"/>
      <c r="E581" s="475"/>
      <c r="F581" s="475"/>
      <c r="G581" s="475"/>
      <c r="H581" s="475"/>
      <c r="I581" s="475"/>
      <c r="J581" s="475"/>
      <c r="K581" s="475"/>
      <c r="L581" s="475"/>
      <c r="M581" s="475"/>
      <c r="N581" s="475"/>
      <c r="O581" s="475"/>
      <c r="P581" s="475"/>
    </row>
    <row r="582" spans="2:16" ht="12.75">
      <c r="B582" s="475"/>
      <c r="C582" s="475"/>
      <c r="D582" s="475"/>
      <c r="E582" s="475"/>
      <c r="F582" s="475"/>
      <c r="G582" s="475"/>
      <c r="H582" s="475"/>
      <c r="I582" s="475"/>
      <c r="J582" s="475"/>
      <c r="K582" s="475"/>
      <c r="L582" s="475"/>
      <c r="M582" s="475"/>
      <c r="N582" s="475"/>
      <c r="O582" s="475"/>
      <c r="P582" s="475"/>
    </row>
    <row r="583" spans="2:16" ht="12.75">
      <c r="B583" s="475"/>
      <c r="C583" s="475"/>
      <c r="D583" s="475"/>
      <c r="E583" s="475"/>
      <c r="F583" s="475"/>
      <c r="G583" s="475"/>
      <c r="H583" s="475"/>
      <c r="I583" s="475"/>
      <c r="J583" s="475"/>
      <c r="K583" s="475"/>
      <c r="L583" s="475"/>
      <c r="M583" s="475"/>
      <c r="N583" s="475"/>
      <c r="O583" s="475"/>
      <c r="P583" s="475"/>
    </row>
    <row r="584" spans="2:16" ht="12.75">
      <c r="B584" s="475"/>
      <c r="C584" s="475"/>
      <c r="D584" s="475"/>
      <c r="E584" s="475"/>
      <c r="F584" s="475"/>
      <c r="G584" s="475"/>
      <c r="H584" s="475"/>
      <c r="I584" s="475"/>
      <c r="J584" s="475"/>
      <c r="K584" s="475"/>
      <c r="L584" s="475"/>
      <c r="M584" s="475"/>
      <c r="N584" s="475"/>
      <c r="O584" s="475"/>
      <c r="P584" s="475"/>
    </row>
    <row r="585" spans="2:16" ht="12.75">
      <c r="B585" s="475"/>
      <c r="C585" s="475"/>
      <c r="D585" s="475"/>
      <c r="E585" s="475"/>
      <c r="F585" s="475"/>
      <c r="G585" s="475"/>
      <c r="H585" s="475"/>
      <c r="I585" s="475"/>
      <c r="J585" s="475"/>
      <c r="K585" s="475"/>
      <c r="L585" s="475"/>
      <c r="M585" s="475"/>
      <c r="N585" s="475"/>
      <c r="O585" s="475"/>
      <c r="P585" s="475"/>
    </row>
    <row r="586" spans="2:16" ht="12.75">
      <c r="B586" s="475"/>
      <c r="C586" s="475"/>
      <c r="D586" s="475"/>
      <c r="E586" s="475"/>
      <c r="F586" s="475"/>
      <c r="G586" s="475"/>
      <c r="H586" s="475"/>
      <c r="I586" s="475"/>
      <c r="J586" s="475"/>
      <c r="K586" s="475"/>
      <c r="L586" s="475"/>
      <c r="M586" s="475"/>
      <c r="N586" s="475"/>
      <c r="O586" s="475"/>
      <c r="P586" s="475"/>
    </row>
    <row r="587" spans="2:16" ht="12.75">
      <c r="B587" s="475"/>
      <c r="C587" s="475"/>
      <c r="D587" s="475"/>
      <c r="E587" s="475"/>
      <c r="F587" s="475"/>
      <c r="G587" s="475"/>
      <c r="H587" s="475"/>
      <c r="I587" s="475"/>
      <c r="J587" s="475"/>
      <c r="K587" s="475"/>
      <c r="L587" s="475"/>
      <c r="M587" s="475"/>
      <c r="N587" s="475"/>
      <c r="O587" s="475"/>
      <c r="P587" s="475"/>
    </row>
    <row r="588" spans="2:16" ht="12.75">
      <c r="B588" s="475"/>
      <c r="C588" s="475"/>
      <c r="D588" s="475"/>
      <c r="E588" s="475"/>
      <c r="F588" s="475"/>
      <c r="G588" s="475"/>
      <c r="H588" s="475"/>
      <c r="I588" s="475"/>
      <c r="J588" s="475"/>
      <c r="K588" s="475"/>
      <c r="L588" s="475"/>
      <c r="M588" s="475"/>
      <c r="N588" s="475"/>
      <c r="O588" s="475"/>
      <c r="P588" s="475"/>
    </row>
    <row r="589" spans="2:16" ht="12.75">
      <c r="B589" s="475"/>
      <c r="C589" s="475"/>
      <c r="D589" s="475"/>
      <c r="E589" s="475"/>
      <c r="F589" s="475"/>
      <c r="G589" s="475"/>
      <c r="H589" s="475"/>
      <c r="I589" s="475"/>
      <c r="J589" s="475"/>
      <c r="K589" s="475"/>
      <c r="L589" s="475"/>
      <c r="M589" s="475"/>
      <c r="N589" s="475"/>
      <c r="O589" s="475"/>
      <c r="P589" s="475"/>
    </row>
    <row r="590" spans="2:16" ht="12.75">
      <c r="B590" s="475"/>
      <c r="C590" s="475"/>
      <c r="D590" s="475"/>
      <c r="E590" s="475"/>
      <c r="F590" s="475"/>
      <c r="G590" s="475"/>
      <c r="H590" s="475"/>
      <c r="I590" s="475"/>
      <c r="J590" s="475"/>
      <c r="K590" s="475"/>
      <c r="L590" s="475"/>
      <c r="M590" s="475"/>
      <c r="N590" s="475"/>
      <c r="O590" s="475"/>
      <c r="P590" s="475"/>
    </row>
    <row r="591" spans="2:16" ht="12.75">
      <c r="B591" s="475"/>
      <c r="C591" s="475"/>
      <c r="D591" s="475"/>
      <c r="E591" s="475"/>
      <c r="F591" s="475"/>
      <c r="G591" s="475"/>
      <c r="H591" s="475"/>
      <c r="I591" s="475"/>
      <c r="J591" s="475"/>
      <c r="K591" s="475"/>
      <c r="L591" s="475"/>
      <c r="M591" s="475"/>
      <c r="N591" s="475"/>
      <c r="O591" s="475"/>
      <c r="P591" s="475"/>
    </row>
    <row r="592" spans="2:16" ht="12.75">
      <c r="B592" s="475"/>
      <c r="C592" s="475"/>
      <c r="D592" s="475"/>
      <c r="E592" s="475"/>
      <c r="F592" s="475"/>
      <c r="G592" s="475"/>
      <c r="H592" s="475"/>
      <c r="I592" s="475"/>
      <c r="J592" s="475"/>
      <c r="K592" s="475"/>
      <c r="L592" s="475"/>
      <c r="M592" s="475"/>
      <c r="N592" s="475"/>
      <c r="O592" s="475"/>
      <c r="P592" s="475"/>
    </row>
    <row r="593" spans="2:16" ht="12.75">
      <c r="B593" s="475"/>
      <c r="C593" s="475"/>
      <c r="D593" s="475"/>
      <c r="E593" s="475"/>
      <c r="F593" s="475"/>
      <c r="G593" s="475"/>
      <c r="H593" s="475"/>
      <c r="I593" s="475"/>
      <c r="J593" s="475"/>
      <c r="K593" s="475"/>
      <c r="L593" s="475"/>
      <c r="M593" s="475"/>
      <c r="N593" s="475"/>
      <c r="O593" s="475"/>
      <c r="P593" s="475"/>
    </row>
    <row r="594" spans="2:16" ht="12.75">
      <c r="B594" s="475"/>
      <c r="C594" s="475"/>
      <c r="D594" s="475"/>
      <c r="E594" s="475"/>
      <c r="F594" s="475"/>
      <c r="G594" s="475"/>
      <c r="H594" s="475"/>
      <c r="I594" s="475"/>
      <c r="J594" s="475"/>
      <c r="K594" s="475"/>
      <c r="L594" s="475"/>
      <c r="M594" s="475"/>
      <c r="N594" s="475"/>
      <c r="O594" s="475"/>
      <c r="P594" s="475"/>
    </row>
    <row r="595" spans="2:16" ht="12.75">
      <c r="B595" s="475"/>
      <c r="C595" s="475"/>
      <c r="D595" s="475"/>
      <c r="E595" s="475"/>
      <c r="F595" s="475"/>
      <c r="G595" s="475"/>
      <c r="H595" s="475"/>
      <c r="I595" s="475"/>
      <c r="J595" s="475"/>
      <c r="K595" s="475"/>
      <c r="L595" s="475"/>
      <c r="M595" s="475"/>
      <c r="N595" s="475"/>
      <c r="O595" s="475"/>
      <c r="P595" s="475"/>
    </row>
    <row r="596" spans="2:16" ht="12.75">
      <c r="B596" s="475"/>
      <c r="C596" s="475"/>
      <c r="D596" s="475"/>
      <c r="E596" s="475"/>
      <c r="F596" s="475"/>
      <c r="G596" s="475"/>
      <c r="H596" s="475"/>
      <c r="I596" s="475"/>
      <c r="J596" s="475"/>
      <c r="K596" s="475"/>
      <c r="L596" s="475"/>
      <c r="M596" s="475"/>
      <c r="N596" s="475"/>
      <c r="O596" s="475"/>
      <c r="P596" s="475"/>
    </row>
    <row r="597" spans="2:16" ht="12.75">
      <c r="B597" s="475"/>
      <c r="C597" s="475"/>
      <c r="D597" s="475"/>
      <c r="E597" s="475"/>
      <c r="F597" s="475"/>
      <c r="G597" s="475"/>
      <c r="H597" s="475"/>
      <c r="I597" s="475"/>
      <c r="J597" s="475"/>
      <c r="K597" s="475"/>
      <c r="L597" s="475"/>
      <c r="M597" s="475"/>
      <c r="N597" s="475"/>
      <c r="O597" s="475"/>
      <c r="P597" s="475"/>
    </row>
    <row r="598" spans="2:16" ht="12.75">
      <c r="B598" s="475"/>
      <c r="C598" s="475"/>
      <c r="D598" s="475"/>
      <c r="E598" s="475"/>
      <c r="F598" s="475"/>
      <c r="G598" s="475"/>
      <c r="H598" s="475"/>
      <c r="I598" s="475"/>
      <c r="J598" s="475"/>
      <c r="K598" s="475"/>
      <c r="L598" s="475"/>
      <c r="M598" s="475"/>
      <c r="N598" s="475"/>
      <c r="O598" s="475"/>
      <c r="P598" s="475"/>
    </row>
    <row r="599" spans="2:16" ht="12.75">
      <c r="B599" s="475"/>
      <c r="C599" s="475"/>
      <c r="D599" s="475"/>
      <c r="E599" s="475"/>
      <c r="F599" s="475"/>
      <c r="G599" s="475"/>
      <c r="H599" s="475"/>
      <c r="I599" s="475"/>
      <c r="J599" s="475"/>
      <c r="K599" s="475"/>
      <c r="L599" s="475"/>
      <c r="M599" s="475"/>
      <c r="N599" s="475"/>
      <c r="O599" s="475"/>
      <c r="P599" s="475"/>
    </row>
    <row r="600" spans="2:16" ht="12.75">
      <c r="B600" s="475"/>
      <c r="C600" s="475"/>
      <c r="D600" s="475"/>
      <c r="E600" s="475"/>
      <c r="F600" s="475"/>
      <c r="G600" s="475"/>
      <c r="H600" s="475"/>
      <c r="I600" s="475"/>
      <c r="J600" s="475"/>
      <c r="K600" s="475"/>
      <c r="L600" s="475"/>
      <c r="M600" s="475"/>
      <c r="N600" s="475"/>
      <c r="O600" s="475"/>
      <c r="P600" s="475"/>
    </row>
    <row r="601" spans="2:16" ht="12.75">
      <c r="B601" s="475"/>
      <c r="C601" s="475"/>
      <c r="D601" s="475"/>
      <c r="E601" s="475"/>
      <c r="F601" s="475"/>
      <c r="G601" s="475"/>
      <c r="H601" s="475"/>
      <c r="I601" s="475"/>
      <c r="J601" s="475"/>
      <c r="K601" s="475"/>
      <c r="L601" s="475"/>
      <c r="M601" s="475"/>
      <c r="N601" s="475"/>
      <c r="O601" s="475"/>
      <c r="P601" s="475"/>
    </row>
    <row r="602" spans="2:16" ht="12.75">
      <c r="B602" s="475"/>
      <c r="C602" s="475"/>
      <c r="D602" s="475"/>
      <c r="E602" s="475"/>
      <c r="F602" s="475"/>
      <c r="G602" s="475"/>
      <c r="H602" s="475"/>
      <c r="I602" s="475"/>
      <c r="J602" s="475"/>
      <c r="K602" s="475"/>
      <c r="L602" s="475"/>
      <c r="M602" s="475"/>
      <c r="N602" s="475"/>
      <c r="O602" s="475"/>
      <c r="P602" s="475"/>
    </row>
    <row r="603" spans="2:16" ht="12.75">
      <c r="B603" s="475"/>
      <c r="C603" s="475"/>
      <c r="D603" s="475"/>
      <c r="E603" s="475"/>
      <c r="F603" s="475"/>
      <c r="G603" s="475"/>
      <c r="H603" s="475"/>
      <c r="I603" s="475"/>
      <c r="J603" s="475"/>
      <c r="K603" s="475"/>
      <c r="L603" s="475"/>
      <c r="M603" s="475"/>
      <c r="N603" s="475"/>
      <c r="O603" s="475"/>
      <c r="P603" s="475"/>
    </row>
    <row r="604" spans="2:16" ht="12.75">
      <c r="B604" s="475"/>
      <c r="C604" s="475"/>
      <c r="D604" s="475"/>
      <c r="E604" s="475"/>
      <c r="F604" s="475"/>
      <c r="G604" s="475"/>
      <c r="H604" s="475"/>
      <c r="I604" s="475"/>
      <c r="J604" s="475"/>
      <c r="K604" s="475"/>
      <c r="L604" s="475"/>
      <c r="M604" s="475"/>
      <c r="N604" s="475"/>
      <c r="O604" s="475"/>
      <c r="P604" s="475"/>
    </row>
    <row r="605" spans="2:16" ht="12.75">
      <c r="B605" s="475"/>
      <c r="C605" s="475"/>
      <c r="D605" s="475"/>
      <c r="E605" s="475"/>
      <c r="F605" s="475"/>
      <c r="G605" s="475"/>
      <c r="H605" s="475"/>
      <c r="I605" s="475"/>
      <c r="J605" s="475"/>
      <c r="K605" s="475"/>
      <c r="L605" s="475"/>
      <c r="M605" s="475"/>
      <c r="N605" s="475"/>
      <c r="O605" s="475"/>
      <c r="P605" s="475"/>
    </row>
    <row r="606" spans="2:16" ht="12.75">
      <c r="B606" s="475"/>
      <c r="C606" s="475"/>
      <c r="D606" s="475"/>
      <c r="E606" s="475"/>
      <c r="F606" s="475"/>
      <c r="G606" s="475"/>
      <c r="H606" s="475"/>
      <c r="I606" s="475"/>
      <c r="J606" s="475"/>
      <c r="K606" s="475"/>
      <c r="L606" s="475"/>
      <c r="M606" s="475"/>
      <c r="N606" s="475"/>
      <c r="O606" s="475"/>
      <c r="P606" s="475"/>
    </row>
    <row r="607" spans="2:16" ht="12.75">
      <c r="B607" s="475"/>
      <c r="C607" s="475"/>
      <c r="D607" s="475"/>
      <c r="E607" s="475"/>
      <c r="F607" s="475"/>
      <c r="G607" s="475"/>
      <c r="H607" s="475"/>
      <c r="I607" s="475"/>
      <c r="J607" s="475"/>
      <c r="K607" s="475"/>
      <c r="L607" s="475"/>
      <c r="M607" s="475"/>
      <c r="N607" s="475"/>
      <c r="O607" s="475"/>
      <c r="P607" s="475"/>
    </row>
    <row r="608" spans="2:16" ht="12.75">
      <c r="B608" s="475"/>
      <c r="C608" s="475"/>
      <c r="D608" s="475"/>
      <c r="E608" s="475"/>
      <c r="F608" s="475"/>
      <c r="G608" s="475"/>
      <c r="H608" s="475"/>
      <c r="I608" s="475"/>
      <c r="J608" s="475"/>
      <c r="K608" s="475"/>
      <c r="L608" s="475"/>
      <c r="M608" s="475"/>
      <c r="N608" s="475"/>
      <c r="O608" s="475"/>
      <c r="P608" s="475"/>
    </row>
    <row r="609" spans="2:16" ht="12.75">
      <c r="B609" s="475"/>
      <c r="C609" s="475"/>
      <c r="D609" s="475"/>
      <c r="E609" s="475"/>
      <c r="F609" s="475"/>
      <c r="G609" s="475"/>
      <c r="H609" s="475"/>
      <c r="I609" s="475"/>
      <c r="J609" s="475"/>
      <c r="K609" s="475"/>
      <c r="L609" s="475"/>
      <c r="M609" s="475"/>
      <c r="N609" s="475"/>
      <c r="O609" s="475"/>
      <c r="P609" s="475"/>
    </row>
    <row r="610" spans="2:16" ht="12.75">
      <c r="B610" s="475"/>
      <c r="C610" s="475"/>
      <c r="D610" s="475"/>
      <c r="E610" s="475"/>
      <c r="F610" s="475"/>
      <c r="G610" s="475"/>
      <c r="H610" s="475"/>
      <c r="I610" s="475"/>
      <c r="J610" s="475"/>
      <c r="K610" s="475"/>
      <c r="L610" s="475"/>
      <c r="M610" s="475"/>
      <c r="N610" s="475"/>
      <c r="O610" s="475"/>
      <c r="P610" s="475"/>
    </row>
    <row r="611" spans="2:16" ht="12.75">
      <c r="B611" s="475"/>
      <c r="C611" s="475"/>
      <c r="D611" s="475"/>
      <c r="E611" s="475"/>
      <c r="F611" s="475"/>
      <c r="G611" s="475"/>
      <c r="H611" s="475"/>
      <c r="I611" s="475"/>
      <c r="J611" s="475"/>
      <c r="K611" s="475"/>
      <c r="L611" s="475"/>
      <c r="M611" s="475"/>
      <c r="N611" s="475"/>
      <c r="O611" s="475"/>
      <c r="P611" s="475"/>
    </row>
    <row r="612" spans="2:16" ht="12.75">
      <c r="B612" s="475"/>
      <c r="C612" s="475"/>
      <c r="D612" s="475"/>
      <c r="E612" s="475"/>
      <c r="F612" s="475"/>
      <c r="G612" s="475"/>
      <c r="H612" s="475"/>
      <c r="I612" s="475"/>
      <c r="J612" s="475"/>
      <c r="K612" s="475"/>
      <c r="L612" s="475"/>
      <c r="M612" s="475"/>
      <c r="N612" s="475"/>
      <c r="O612" s="475"/>
      <c r="P612" s="475"/>
    </row>
    <row r="613" spans="2:16" ht="12.75">
      <c r="B613" s="475"/>
      <c r="C613" s="475"/>
      <c r="D613" s="475"/>
      <c r="E613" s="475"/>
      <c r="F613" s="475"/>
      <c r="G613" s="475"/>
      <c r="H613" s="475"/>
      <c r="I613" s="475"/>
      <c r="J613" s="475"/>
      <c r="K613" s="475"/>
      <c r="L613" s="475"/>
      <c r="M613" s="475"/>
      <c r="N613" s="475"/>
      <c r="O613" s="475"/>
      <c r="P613" s="475"/>
    </row>
    <row r="614" spans="2:16" ht="12.75">
      <c r="B614" s="475"/>
      <c r="C614" s="475"/>
      <c r="D614" s="475"/>
      <c r="E614" s="475"/>
      <c r="F614" s="475"/>
      <c r="G614" s="475"/>
      <c r="H614" s="475"/>
      <c r="I614" s="475"/>
      <c r="J614" s="475"/>
      <c r="K614" s="475"/>
      <c r="L614" s="475"/>
      <c r="M614" s="475"/>
      <c r="N614" s="475"/>
      <c r="O614" s="475"/>
      <c r="P614" s="475"/>
    </row>
    <row r="615" spans="2:16" ht="12.75">
      <c r="B615" s="475"/>
      <c r="C615" s="475"/>
      <c r="D615" s="475"/>
      <c r="E615" s="475"/>
      <c r="F615" s="475"/>
      <c r="G615" s="475"/>
      <c r="H615" s="475"/>
      <c r="I615" s="475"/>
      <c r="J615" s="475"/>
      <c r="K615" s="475"/>
      <c r="L615" s="475"/>
      <c r="M615" s="475"/>
      <c r="N615" s="475"/>
      <c r="O615" s="475"/>
      <c r="P615" s="475"/>
    </row>
    <row r="616" spans="2:16" ht="12.75">
      <c r="B616" s="475"/>
      <c r="C616" s="475"/>
      <c r="D616" s="475"/>
      <c r="E616" s="475"/>
      <c r="F616" s="475"/>
      <c r="G616" s="475"/>
      <c r="H616" s="475"/>
      <c r="I616" s="475"/>
      <c r="J616" s="475"/>
      <c r="K616" s="475"/>
      <c r="L616" s="475"/>
      <c r="M616" s="475"/>
      <c r="N616" s="475"/>
      <c r="O616" s="475"/>
      <c r="P616" s="475"/>
    </row>
    <row r="617" spans="2:16" ht="12.75">
      <c r="B617" s="475"/>
      <c r="C617" s="475"/>
      <c r="D617" s="475"/>
      <c r="E617" s="475"/>
      <c r="F617" s="475"/>
      <c r="G617" s="475"/>
      <c r="H617" s="475"/>
      <c r="I617" s="475"/>
      <c r="J617" s="475"/>
      <c r="K617" s="475"/>
      <c r="L617" s="475"/>
      <c r="M617" s="475"/>
      <c r="N617" s="475"/>
      <c r="O617" s="475"/>
      <c r="P617" s="475"/>
    </row>
    <row r="618" spans="2:16" ht="12.75">
      <c r="B618" s="475"/>
      <c r="C618" s="475"/>
      <c r="D618" s="475"/>
      <c r="E618" s="475"/>
      <c r="F618" s="475"/>
      <c r="G618" s="475"/>
      <c r="H618" s="475"/>
      <c r="I618" s="475"/>
      <c r="J618" s="475"/>
      <c r="K618" s="475"/>
      <c r="L618" s="475"/>
      <c r="M618" s="475"/>
      <c r="N618" s="475"/>
      <c r="O618" s="475"/>
      <c r="P618" s="475"/>
    </row>
    <row r="619" spans="2:16" ht="12.75">
      <c r="B619" s="475"/>
      <c r="C619" s="475"/>
      <c r="D619" s="475"/>
      <c r="E619" s="475"/>
      <c r="F619" s="475"/>
      <c r="G619" s="475"/>
      <c r="H619" s="475"/>
      <c r="I619" s="475"/>
      <c r="J619" s="475"/>
      <c r="K619" s="475"/>
      <c r="L619" s="475"/>
      <c r="M619" s="475"/>
      <c r="N619" s="475"/>
      <c r="O619" s="475"/>
      <c r="P619" s="475"/>
    </row>
    <row r="620" spans="2:16" ht="12.75">
      <c r="B620" s="475"/>
      <c r="C620" s="475"/>
      <c r="D620" s="475"/>
      <c r="E620" s="475"/>
      <c r="F620" s="475"/>
      <c r="G620" s="475"/>
      <c r="H620" s="475"/>
      <c r="I620" s="475"/>
      <c r="J620" s="475"/>
      <c r="K620" s="475"/>
      <c r="L620" s="475"/>
      <c r="M620" s="475"/>
      <c r="N620" s="475"/>
      <c r="O620" s="475"/>
      <c r="P620" s="475"/>
    </row>
    <row r="621" spans="2:16" ht="12.75">
      <c r="B621" s="475"/>
      <c r="C621" s="475"/>
      <c r="D621" s="475"/>
      <c r="E621" s="475"/>
      <c r="F621" s="475"/>
      <c r="G621" s="475"/>
      <c r="H621" s="475"/>
      <c r="I621" s="475"/>
      <c r="J621" s="475"/>
      <c r="K621" s="475"/>
      <c r="L621" s="475"/>
      <c r="M621" s="475"/>
      <c r="N621" s="475"/>
      <c r="O621" s="475"/>
      <c r="P621" s="475"/>
    </row>
    <row r="622" spans="2:16" ht="12.75">
      <c r="B622" s="475"/>
      <c r="C622" s="475"/>
      <c r="D622" s="475"/>
      <c r="E622" s="475"/>
      <c r="F622" s="475"/>
      <c r="G622" s="475"/>
      <c r="H622" s="475"/>
      <c r="I622" s="475"/>
      <c r="J622" s="475"/>
      <c r="K622" s="475"/>
      <c r="L622" s="475"/>
      <c r="M622" s="475"/>
      <c r="N622" s="475"/>
      <c r="O622" s="475"/>
      <c r="P622" s="475"/>
    </row>
    <row r="623" spans="2:16" ht="12.75">
      <c r="B623" s="475"/>
      <c r="C623" s="475"/>
      <c r="D623" s="475"/>
      <c r="E623" s="475"/>
      <c r="F623" s="475"/>
      <c r="G623" s="475"/>
      <c r="H623" s="475"/>
      <c r="I623" s="475"/>
      <c r="J623" s="475"/>
      <c r="K623" s="475"/>
      <c r="L623" s="475"/>
      <c r="M623" s="475"/>
      <c r="N623" s="475"/>
      <c r="O623" s="475"/>
      <c r="P623" s="475"/>
    </row>
    <row r="624" spans="2:16" ht="12.75">
      <c r="B624" s="475"/>
      <c r="C624" s="475"/>
      <c r="D624" s="475"/>
      <c r="E624" s="475"/>
      <c r="F624" s="475"/>
      <c r="G624" s="475"/>
      <c r="H624" s="475"/>
      <c r="I624" s="475"/>
      <c r="J624" s="475"/>
      <c r="K624" s="475"/>
      <c r="L624" s="475"/>
      <c r="M624" s="475"/>
      <c r="N624" s="475"/>
      <c r="O624" s="475"/>
      <c r="P624" s="475"/>
    </row>
    <row r="625" spans="2:16" ht="12.75">
      <c r="B625" s="475"/>
      <c r="C625" s="475"/>
      <c r="D625" s="475"/>
      <c r="E625" s="475"/>
      <c r="F625" s="475"/>
      <c r="G625" s="475"/>
      <c r="H625" s="475"/>
      <c r="I625" s="475"/>
      <c r="J625" s="475"/>
      <c r="K625" s="475"/>
      <c r="L625" s="475"/>
      <c r="M625" s="475"/>
      <c r="N625" s="475"/>
      <c r="O625" s="475"/>
      <c r="P625" s="475"/>
    </row>
    <row r="626" spans="2:16" ht="12.75">
      <c r="B626" s="475"/>
      <c r="C626" s="475"/>
      <c r="D626" s="475"/>
      <c r="E626" s="475"/>
      <c r="F626" s="475"/>
      <c r="G626" s="475"/>
      <c r="H626" s="475"/>
      <c r="I626" s="475"/>
      <c r="J626" s="475"/>
      <c r="K626" s="475"/>
      <c r="L626" s="475"/>
      <c r="M626" s="475"/>
      <c r="N626" s="475"/>
      <c r="O626" s="475"/>
      <c r="P626" s="475"/>
    </row>
    <row r="627" spans="2:16" ht="12.75">
      <c r="B627" s="475"/>
      <c r="C627" s="475"/>
      <c r="D627" s="475"/>
      <c r="E627" s="475"/>
      <c r="F627" s="475"/>
      <c r="G627" s="475"/>
      <c r="H627" s="475"/>
      <c r="I627" s="475"/>
      <c r="J627" s="475"/>
      <c r="K627" s="475"/>
      <c r="L627" s="475"/>
      <c r="M627" s="475"/>
      <c r="N627" s="475"/>
      <c r="O627" s="475"/>
      <c r="P627" s="475"/>
    </row>
    <row r="628" spans="2:16" ht="12.75">
      <c r="B628" s="475"/>
      <c r="C628" s="475"/>
      <c r="D628" s="475"/>
      <c r="E628" s="475"/>
      <c r="F628" s="475"/>
      <c r="G628" s="475"/>
      <c r="H628" s="475"/>
      <c r="I628" s="475"/>
      <c r="J628" s="475"/>
      <c r="K628" s="475"/>
      <c r="L628" s="475"/>
      <c r="M628" s="475"/>
      <c r="N628" s="475"/>
      <c r="O628" s="475"/>
      <c r="P628" s="475"/>
    </row>
    <row r="629" spans="2:16" ht="12.75">
      <c r="B629" s="475"/>
      <c r="C629" s="475"/>
      <c r="D629" s="475"/>
      <c r="E629" s="475"/>
      <c r="F629" s="475"/>
      <c r="G629" s="475"/>
      <c r="H629" s="475"/>
      <c r="I629" s="475"/>
      <c r="J629" s="475"/>
      <c r="K629" s="475"/>
      <c r="L629" s="475"/>
      <c r="M629" s="475"/>
      <c r="N629" s="475"/>
      <c r="O629" s="475"/>
      <c r="P629" s="475"/>
    </row>
    <row r="630" spans="2:16" ht="12.75">
      <c r="B630" s="475"/>
      <c r="C630" s="475"/>
      <c r="D630" s="475"/>
      <c r="E630" s="475"/>
      <c r="F630" s="475"/>
      <c r="G630" s="475"/>
      <c r="H630" s="475"/>
      <c r="I630" s="475"/>
      <c r="J630" s="475"/>
      <c r="K630" s="475"/>
      <c r="L630" s="475"/>
      <c r="M630" s="475"/>
      <c r="N630" s="475"/>
      <c r="O630" s="475"/>
      <c r="P630" s="475"/>
    </row>
    <row r="631" spans="2:16" ht="12.75">
      <c r="B631" s="475"/>
      <c r="C631" s="475"/>
      <c r="D631" s="475"/>
      <c r="E631" s="475"/>
      <c r="F631" s="475"/>
      <c r="G631" s="475"/>
      <c r="H631" s="475"/>
      <c r="I631" s="475"/>
      <c r="J631" s="475"/>
      <c r="K631" s="475"/>
      <c r="L631" s="475"/>
      <c r="M631" s="475"/>
      <c r="N631" s="475"/>
      <c r="O631" s="475"/>
      <c r="P631" s="475"/>
    </row>
    <row r="632" spans="2:16" ht="12.75">
      <c r="B632" s="475"/>
      <c r="C632" s="475"/>
      <c r="D632" s="475"/>
      <c r="E632" s="475"/>
      <c r="F632" s="475"/>
      <c r="G632" s="475"/>
      <c r="H632" s="475"/>
      <c r="I632" s="475"/>
      <c r="J632" s="475"/>
      <c r="K632" s="475"/>
      <c r="L632" s="475"/>
      <c r="M632" s="475"/>
      <c r="N632" s="475"/>
      <c r="O632" s="475"/>
      <c r="P632" s="475"/>
    </row>
    <row r="633" spans="2:16" ht="12.75">
      <c r="B633" s="475"/>
      <c r="C633" s="475"/>
      <c r="D633" s="475"/>
      <c r="E633" s="475"/>
      <c r="F633" s="475"/>
      <c r="G633" s="475"/>
      <c r="H633" s="475"/>
      <c r="I633" s="475"/>
      <c r="J633" s="475"/>
      <c r="K633" s="475"/>
      <c r="L633" s="475"/>
      <c r="M633" s="475"/>
      <c r="N633" s="475"/>
      <c r="O633" s="475"/>
      <c r="P633" s="475"/>
    </row>
    <row r="634" spans="2:16" ht="12.75">
      <c r="B634" s="475"/>
      <c r="C634" s="475"/>
      <c r="D634" s="475"/>
      <c r="E634" s="475"/>
      <c r="F634" s="475"/>
      <c r="G634" s="475"/>
      <c r="H634" s="475"/>
      <c r="I634" s="475"/>
      <c r="J634" s="475"/>
      <c r="K634" s="475"/>
      <c r="L634" s="475"/>
      <c r="M634" s="475"/>
      <c r="N634" s="475"/>
      <c r="O634" s="475"/>
      <c r="P634" s="475"/>
    </row>
    <row r="635" spans="2:16" ht="12.75">
      <c r="B635" s="475"/>
      <c r="C635" s="475"/>
      <c r="D635" s="475"/>
      <c r="E635" s="475"/>
      <c r="F635" s="475"/>
      <c r="G635" s="475"/>
      <c r="H635" s="475"/>
      <c r="I635" s="475"/>
      <c r="J635" s="475"/>
      <c r="K635" s="475"/>
      <c r="L635" s="475"/>
      <c r="M635" s="475"/>
      <c r="N635" s="475"/>
      <c r="O635" s="475"/>
      <c r="P635" s="475"/>
    </row>
    <row r="636" spans="2:16" ht="12.75">
      <c r="B636" s="475"/>
      <c r="C636" s="475"/>
      <c r="D636" s="475"/>
      <c r="E636" s="475"/>
      <c r="F636" s="475"/>
      <c r="G636" s="475"/>
      <c r="H636" s="475"/>
      <c r="I636" s="475"/>
      <c r="J636" s="475"/>
      <c r="K636" s="475"/>
      <c r="L636" s="475"/>
      <c r="M636" s="475"/>
      <c r="N636" s="475"/>
      <c r="O636" s="475"/>
      <c r="P636" s="475"/>
    </row>
    <row r="637" spans="2:16" ht="12.75">
      <c r="B637" s="475"/>
      <c r="C637" s="475"/>
      <c r="D637" s="475"/>
      <c r="E637" s="475"/>
      <c r="F637" s="475"/>
      <c r="G637" s="475"/>
      <c r="H637" s="475"/>
      <c r="I637" s="475"/>
      <c r="J637" s="475"/>
      <c r="K637" s="475"/>
      <c r="L637" s="475"/>
      <c r="M637" s="475"/>
      <c r="N637" s="475"/>
      <c r="O637" s="475"/>
      <c r="P637" s="475"/>
    </row>
    <row r="638" spans="2:16" ht="12.75">
      <c r="B638" s="475"/>
      <c r="C638" s="475"/>
      <c r="D638" s="475"/>
      <c r="E638" s="475"/>
      <c r="F638" s="475"/>
      <c r="G638" s="475"/>
      <c r="H638" s="475"/>
      <c r="I638" s="475"/>
      <c r="J638" s="475"/>
      <c r="K638" s="475"/>
      <c r="L638" s="475"/>
      <c r="M638" s="475"/>
      <c r="N638" s="475"/>
      <c r="O638" s="475"/>
      <c r="P638" s="475"/>
    </row>
    <row r="639" spans="2:16" ht="12.75">
      <c r="B639" s="475"/>
      <c r="C639" s="475"/>
      <c r="D639" s="475"/>
      <c r="E639" s="475"/>
      <c r="F639" s="475"/>
      <c r="G639" s="475"/>
      <c r="H639" s="475"/>
      <c r="I639" s="475"/>
      <c r="J639" s="475"/>
      <c r="K639" s="475"/>
      <c r="L639" s="475"/>
      <c r="M639" s="475"/>
      <c r="N639" s="475"/>
      <c r="O639" s="475"/>
      <c r="P639" s="475"/>
    </row>
    <row r="640" spans="2:16" ht="12.75">
      <c r="B640" s="475"/>
      <c r="C640" s="475"/>
      <c r="D640" s="475"/>
      <c r="E640" s="475"/>
      <c r="F640" s="475"/>
      <c r="G640" s="475"/>
      <c r="H640" s="475"/>
      <c r="I640" s="475"/>
      <c r="J640" s="475"/>
      <c r="K640" s="475"/>
      <c r="L640" s="475"/>
      <c r="M640" s="475"/>
      <c r="N640" s="475"/>
      <c r="O640" s="475"/>
      <c r="P640" s="475"/>
    </row>
    <row r="641" spans="2:16" ht="12.75">
      <c r="B641" s="475"/>
      <c r="C641" s="475"/>
      <c r="D641" s="475"/>
      <c r="E641" s="475"/>
      <c r="F641" s="475"/>
      <c r="G641" s="475"/>
      <c r="H641" s="475"/>
      <c r="I641" s="475"/>
      <c r="J641" s="475"/>
      <c r="K641" s="475"/>
      <c r="L641" s="475"/>
      <c r="M641" s="475"/>
      <c r="N641" s="475"/>
      <c r="O641" s="475"/>
      <c r="P641" s="475"/>
    </row>
    <row r="642" spans="2:16" ht="12.75">
      <c r="B642" s="475"/>
      <c r="C642" s="475"/>
      <c r="D642" s="475"/>
      <c r="E642" s="475"/>
      <c r="F642" s="475"/>
      <c r="G642" s="475"/>
      <c r="H642" s="475"/>
      <c r="I642" s="475"/>
      <c r="J642" s="475"/>
      <c r="K642" s="475"/>
      <c r="L642" s="475"/>
      <c r="M642" s="475"/>
      <c r="N642" s="475"/>
      <c r="O642" s="475"/>
      <c r="P642" s="475"/>
    </row>
    <row r="643" spans="2:16" ht="12.75">
      <c r="B643" s="475"/>
      <c r="C643" s="475"/>
      <c r="D643" s="475"/>
      <c r="E643" s="475"/>
      <c r="F643" s="475"/>
      <c r="G643" s="475"/>
      <c r="H643" s="475"/>
      <c r="I643" s="475"/>
      <c r="J643" s="475"/>
      <c r="K643" s="475"/>
      <c r="L643" s="475"/>
      <c r="M643" s="475"/>
      <c r="N643" s="475"/>
      <c r="O643" s="475"/>
      <c r="P643" s="475"/>
    </row>
    <row r="644" spans="2:16" ht="12.75">
      <c r="B644" s="475"/>
      <c r="C644" s="475"/>
      <c r="D644" s="475"/>
      <c r="E644" s="475"/>
      <c r="F644" s="475"/>
      <c r="G644" s="475"/>
      <c r="H644" s="475"/>
      <c r="I644" s="475"/>
      <c r="J644" s="475"/>
      <c r="K644" s="475"/>
      <c r="L644" s="475"/>
      <c r="M644" s="475"/>
      <c r="N644" s="475"/>
      <c r="O644" s="475"/>
      <c r="P644" s="475"/>
    </row>
    <row r="645" spans="2:16" ht="12.75">
      <c r="B645" s="475"/>
      <c r="C645" s="475"/>
      <c r="D645" s="475"/>
      <c r="E645" s="475"/>
      <c r="F645" s="475"/>
      <c r="G645" s="475"/>
      <c r="H645" s="475"/>
      <c r="I645" s="475"/>
      <c r="J645" s="475"/>
      <c r="K645" s="475"/>
      <c r="L645" s="475"/>
      <c r="M645" s="475"/>
      <c r="N645" s="475"/>
      <c r="O645" s="475"/>
      <c r="P645" s="475"/>
    </row>
    <row r="646" spans="2:16" ht="12.75">
      <c r="B646" s="475"/>
      <c r="C646" s="475"/>
      <c r="D646" s="475"/>
      <c r="E646" s="475"/>
      <c r="F646" s="475"/>
      <c r="G646" s="475"/>
      <c r="H646" s="475"/>
      <c r="I646" s="475"/>
      <c r="J646" s="475"/>
      <c r="K646" s="475"/>
      <c r="L646" s="475"/>
      <c r="M646" s="475"/>
      <c r="N646" s="475"/>
      <c r="O646" s="475"/>
      <c r="P646" s="475"/>
    </row>
    <row r="647" spans="2:16" ht="12.75">
      <c r="B647" s="475"/>
      <c r="C647" s="475"/>
      <c r="D647" s="475"/>
      <c r="E647" s="475"/>
      <c r="F647" s="475"/>
      <c r="G647" s="475"/>
      <c r="H647" s="475"/>
      <c r="I647" s="475"/>
      <c r="J647" s="475"/>
      <c r="K647" s="475"/>
      <c r="L647" s="475"/>
      <c r="M647" s="475"/>
      <c r="N647" s="475"/>
      <c r="O647" s="475"/>
      <c r="P647" s="475"/>
    </row>
    <row r="648" spans="2:16" ht="12.75">
      <c r="B648" s="475"/>
      <c r="C648" s="475"/>
      <c r="D648" s="475"/>
      <c r="E648" s="475"/>
      <c r="F648" s="475"/>
      <c r="G648" s="475"/>
      <c r="H648" s="475"/>
      <c r="I648" s="475"/>
      <c r="J648" s="475"/>
      <c r="K648" s="475"/>
      <c r="L648" s="475"/>
      <c r="M648" s="475"/>
      <c r="N648" s="475"/>
      <c r="O648" s="475"/>
      <c r="P648" s="475"/>
    </row>
    <row r="649" spans="2:16" ht="12.75">
      <c r="B649" s="475"/>
      <c r="C649" s="475"/>
      <c r="D649" s="475"/>
      <c r="E649" s="475"/>
      <c r="F649" s="475"/>
      <c r="G649" s="475"/>
      <c r="H649" s="475"/>
      <c r="I649" s="475"/>
      <c r="J649" s="475"/>
      <c r="K649" s="475"/>
      <c r="L649" s="475"/>
      <c r="M649" s="475"/>
      <c r="N649" s="475"/>
      <c r="O649" s="475"/>
      <c r="P649" s="475"/>
    </row>
    <row r="650" spans="2:16" ht="12.75">
      <c r="B650" s="475"/>
      <c r="C650" s="475"/>
      <c r="D650" s="475"/>
      <c r="E650" s="475"/>
      <c r="F650" s="475"/>
      <c r="G650" s="475"/>
      <c r="H650" s="475"/>
      <c r="I650" s="475"/>
      <c r="J650" s="475"/>
      <c r="K650" s="475"/>
      <c r="L650" s="475"/>
      <c r="M650" s="475"/>
      <c r="N650" s="475"/>
      <c r="O650" s="475"/>
      <c r="P650" s="475"/>
    </row>
    <row r="651" spans="2:16" ht="12.75">
      <c r="B651" s="475"/>
      <c r="C651" s="475"/>
      <c r="D651" s="475"/>
      <c r="E651" s="475"/>
      <c r="F651" s="475"/>
      <c r="G651" s="475"/>
      <c r="H651" s="475"/>
      <c r="I651" s="475"/>
      <c r="J651" s="475"/>
      <c r="K651" s="475"/>
      <c r="L651" s="475"/>
      <c r="M651" s="475"/>
      <c r="N651" s="475"/>
      <c r="O651" s="475"/>
      <c r="P651" s="475"/>
    </row>
    <row r="652" spans="2:16" ht="12.75">
      <c r="B652" s="475"/>
      <c r="C652" s="475"/>
      <c r="D652" s="475"/>
      <c r="E652" s="475"/>
      <c r="F652" s="475"/>
      <c r="G652" s="475"/>
      <c r="H652" s="475"/>
      <c r="I652" s="475"/>
      <c r="J652" s="475"/>
      <c r="K652" s="475"/>
      <c r="L652" s="475"/>
      <c r="M652" s="475"/>
      <c r="N652" s="475"/>
      <c r="O652" s="475"/>
      <c r="P652" s="475"/>
    </row>
    <row r="653" spans="2:16" ht="12.75">
      <c r="B653" s="475"/>
      <c r="C653" s="475"/>
      <c r="D653" s="475"/>
      <c r="E653" s="475"/>
      <c r="F653" s="475"/>
      <c r="G653" s="475"/>
      <c r="H653" s="475"/>
      <c r="I653" s="475"/>
      <c r="J653" s="475"/>
      <c r="K653" s="475"/>
      <c r="L653" s="475"/>
      <c r="M653" s="475"/>
      <c r="N653" s="475"/>
      <c r="O653" s="475"/>
      <c r="P653" s="475"/>
    </row>
    <row r="654" spans="2:16" ht="12.75">
      <c r="B654" s="475"/>
      <c r="C654" s="475"/>
      <c r="D654" s="475"/>
      <c r="E654" s="475"/>
      <c r="F654" s="475"/>
      <c r="G654" s="475"/>
      <c r="H654" s="475"/>
      <c r="I654" s="475"/>
      <c r="J654" s="475"/>
      <c r="K654" s="475"/>
      <c r="L654" s="475"/>
      <c r="M654" s="475"/>
      <c r="N654" s="475"/>
      <c r="O654" s="475"/>
      <c r="P654" s="475"/>
    </row>
    <row r="655" spans="2:16" ht="12.75">
      <c r="B655" s="475"/>
      <c r="C655" s="475"/>
      <c r="D655" s="475"/>
      <c r="E655" s="475"/>
      <c r="F655" s="475"/>
      <c r="G655" s="475"/>
      <c r="H655" s="475"/>
      <c r="I655" s="475"/>
      <c r="J655" s="475"/>
      <c r="K655" s="475"/>
      <c r="L655" s="475"/>
      <c r="M655" s="475"/>
      <c r="N655" s="475"/>
      <c r="O655" s="475"/>
      <c r="P655" s="475"/>
    </row>
    <row r="656" spans="2:16" ht="12.75">
      <c r="B656" s="475"/>
      <c r="C656" s="475"/>
      <c r="D656" s="475"/>
      <c r="E656" s="475"/>
      <c r="F656" s="475"/>
      <c r="G656" s="475"/>
      <c r="H656" s="475"/>
      <c r="I656" s="475"/>
      <c r="J656" s="475"/>
      <c r="K656" s="475"/>
      <c r="L656" s="475"/>
      <c r="M656" s="475"/>
      <c r="N656" s="475"/>
      <c r="O656" s="475"/>
      <c r="P656" s="475"/>
    </row>
    <row r="657" spans="2:16" ht="12.75">
      <c r="B657" s="475"/>
      <c r="C657" s="475"/>
      <c r="D657" s="475"/>
      <c r="E657" s="475"/>
      <c r="F657" s="475"/>
      <c r="G657" s="475"/>
      <c r="H657" s="475"/>
      <c r="I657" s="475"/>
      <c r="J657" s="475"/>
      <c r="K657" s="475"/>
      <c r="L657" s="475"/>
      <c r="M657" s="475"/>
      <c r="N657" s="475"/>
      <c r="O657" s="475"/>
      <c r="P657" s="475"/>
    </row>
    <row r="658" spans="2:16" ht="12.75">
      <c r="B658" s="475"/>
      <c r="C658" s="475"/>
      <c r="D658" s="475"/>
      <c r="E658" s="475"/>
      <c r="F658" s="475"/>
      <c r="G658" s="475"/>
      <c r="H658" s="475"/>
      <c r="I658" s="475"/>
      <c r="J658" s="475"/>
      <c r="K658" s="475"/>
      <c r="L658" s="475"/>
      <c r="M658" s="475"/>
      <c r="N658" s="475"/>
      <c r="O658" s="475"/>
      <c r="P658" s="475"/>
    </row>
    <row r="659" spans="2:16" ht="12.75">
      <c r="B659" s="475"/>
      <c r="C659" s="475"/>
      <c r="D659" s="475"/>
      <c r="E659" s="475"/>
      <c r="F659" s="475"/>
      <c r="G659" s="475"/>
      <c r="H659" s="475"/>
      <c r="I659" s="475"/>
      <c r="J659" s="475"/>
      <c r="K659" s="475"/>
      <c r="L659" s="475"/>
      <c r="M659" s="475"/>
      <c r="N659" s="475"/>
      <c r="O659" s="475"/>
      <c r="P659" s="475"/>
    </row>
    <row r="660" spans="2:16" ht="12.75">
      <c r="B660" s="475"/>
      <c r="C660" s="475"/>
      <c r="D660" s="475"/>
      <c r="E660" s="475"/>
      <c r="F660" s="475"/>
      <c r="G660" s="475"/>
      <c r="H660" s="475"/>
      <c r="I660" s="475"/>
      <c r="J660" s="475"/>
      <c r="K660" s="475"/>
      <c r="L660" s="475"/>
      <c r="M660" s="475"/>
      <c r="N660" s="475"/>
      <c r="O660" s="475"/>
      <c r="P660" s="475"/>
    </row>
    <row r="661" spans="2:16" ht="12.75">
      <c r="B661" s="475"/>
      <c r="C661" s="475"/>
      <c r="D661" s="475"/>
      <c r="E661" s="475"/>
      <c r="F661" s="475"/>
      <c r="G661" s="475"/>
      <c r="H661" s="475"/>
      <c r="I661" s="475"/>
      <c r="J661" s="475"/>
      <c r="K661" s="475"/>
      <c r="L661" s="475"/>
      <c r="M661" s="475"/>
      <c r="N661" s="475"/>
      <c r="O661" s="475"/>
      <c r="P661" s="475"/>
    </row>
    <row r="662" spans="2:16" ht="12.75">
      <c r="B662" s="475"/>
      <c r="C662" s="475"/>
      <c r="D662" s="475"/>
      <c r="E662" s="475"/>
      <c r="F662" s="475"/>
      <c r="G662" s="475"/>
      <c r="H662" s="475"/>
      <c r="I662" s="475"/>
      <c r="J662" s="475"/>
      <c r="K662" s="475"/>
      <c r="L662" s="475"/>
      <c r="M662" s="475"/>
      <c r="N662" s="475"/>
      <c r="O662" s="475"/>
      <c r="P662" s="475"/>
    </row>
    <row r="663" spans="2:16" ht="12.75">
      <c r="B663" s="475"/>
      <c r="C663" s="475"/>
      <c r="D663" s="475"/>
      <c r="E663" s="475"/>
      <c r="F663" s="475"/>
      <c r="G663" s="475"/>
      <c r="H663" s="475"/>
      <c r="I663" s="475"/>
      <c r="J663" s="475"/>
      <c r="K663" s="475"/>
      <c r="L663" s="475"/>
      <c r="M663" s="475"/>
      <c r="N663" s="475"/>
      <c r="O663" s="475"/>
      <c r="P663" s="475"/>
    </row>
    <row r="664" spans="2:16" ht="12.75">
      <c r="B664" s="475"/>
      <c r="C664" s="475"/>
      <c r="D664" s="475"/>
      <c r="E664" s="475"/>
      <c r="F664" s="475"/>
      <c r="G664" s="475"/>
      <c r="H664" s="475"/>
      <c r="I664" s="475"/>
      <c r="J664" s="475"/>
      <c r="K664" s="475"/>
      <c r="L664" s="475"/>
      <c r="M664" s="475"/>
      <c r="N664" s="475"/>
      <c r="O664" s="475"/>
      <c r="P664" s="475"/>
    </row>
    <row r="665" spans="2:16" ht="12.75">
      <c r="B665" s="475"/>
      <c r="C665" s="475"/>
      <c r="D665" s="475"/>
      <c r="E665" s="475"/>
      <c r="F665" s="475"/>
      <c r="G665" s="475"/>
      <c r="H665" s="475"/>
      <c r="I665" s="475"/>
      <c r="J665" s="475"/>
      <c r="K665" s="475"/>
      <c r="L665" s="475"/>
      <c r="M665" s="475"/>
      <c r="N665" s="475"/>
      <c r="O665" s="475"/>
      <c r="P665" s="475"/>
    </row>
    <row r="666" spans="2:16" ht="12.75">
      <c r="B666" s="475"/>
      <c r="C666" s="475"/>
      <c r="D666" s="475"/>
      <c r="E666" s="475"/>
      <c r="F666" s="475"/>
      <c r="G666" s="475"/>
      <c r="H666" s="475"/>
      <c r="I666" s="475"/>
      <c r="J666" s="475"/>
      <c r="K666" s="475"/>
      <c r="L666" s="475"/>
      <c r="M666" s="475"/>
      <c r="N666" s="475"/>
      <c r="O666" s="475"/>
      <c r="P666" s="475"/>
    </row>
    <row r="667" spans="2:16" ht="12.75">
      <c r="B667" s="475"/>
      <c r="C667" s="475"/>
      <c r="D667" s="475"/>
      <c r="E667" s="475"/>
      <c r="F667" s="475"/>
      <c r="G667" s="475"/>
      <c r="H667" s="475"/>
      <c r="I667" s="475"/>
      <c r="J667" s="475"/>
      <c r="K667" s="475"/>
      <c r="L667" s="475"/>
      <c r="M667" s="475"/>
      <c r="N667" s="475"/>
      <c r="O667" s="475"/>
      <c r="P667" s="475"/>
    </row>
    <row r="668" spans="2:16" ht="12.75">
      <c r="B668" s="475"/>
      <c r="C668" s="475"/>
      <c r="D668" s="475"/>
      <c r="E668" s="475"/>
      <c r="F668" s="475"/>
      <c r="G668" s="475"/>
      <c r="H668" s="475"/>
      <c r="I668" s="475"/>
      <c r="J668" s="475"/>
      <c r="K668" s="475"/>
      <c r="L668" s="475"/>
      <c r="M668" s="475"/>
      <c r="N668" s="475"/>
      <c r="O668" s="475"/>
      <c r="P668" s="475"/>
    </row>
    <row r="669" spans="2:16" ht="12.75">
      <c r="B669" s="475"/>
      <c r="C669" s="475"/>
      <c r="D669" s="475"/>
      <c r="E669" s="475"/>
      <c r="F669" s="475"/>
      <c r="G669" s="475"/>
      <c r="H669" s="475"/>
      <c r="I669" s="475"/>
      <c r="J669" s="475"/>
      <c r="K669" s="475"/>
      <c r="L669" s="475"/>
      <c r="M669" s="475"/>
      <c r="N669" s="475"/>
      <c r="O669" s="475"/>
      <c r="P669" s="475"/>
    </row>
    <row r="670" spans="2:16" ht="12.75">
      <c r="B670" s="475"/>
      <c r="C670" s="475"/>
      <c r="D670" s="475"/>
      <c r="E670" s="475"/>
      <c r="F670" s="475"/>
      <c r="G670" s="475"/>
      <c r="H670" s="475"/>
      <c r="I670" s="475"/>
      <c r="J670" s="475"/>
      <c r="K670" s="475"/>
      <c r="L670" s="475"/>
      <c r="M670" s="475"/>
      <c r="N670" s="475"/>
      <c r="O670" s="475"/>
      <c r="P670" s="475"/>
    </row>
    <row r="671" spans="2:16" ht="12.75">
      <c r="B671" s="475"/>
      <c r="C671" s="475"/>
      <c r="D671" s="475"/>
      <c r="E671" s="475"/>
      <c r="F671" s="475"/>
      <c r="G671" s="475"/>
      <c r="H671" s="475"/>
      <c r="I671" s="475"/>
      <c r="J671" s="475"/>
      <c r="K671" s="475"/>
      <c r="L671" s="475"/>
      <c r="M671" s="475"/>
      <c r="N671" s="475"/>
      <c r="O671" s="475"/>
      <c r="P671" s="475"/>
    </row>
    <row r="672" spans="2:16" ht="12.75">
      <c r="B672" s="475"/>
      <c r="C672" s="475"/>
      <c r="D672" s="475"/>
      <c r="E672" s="475"/>
      <c r="F672" s="475"/>
      <c r="G672" s="475"/>
      <c r="H672" s="475"/>
      <c r="I672" s="475"/>
      <c r="J672" s="475"/>
      <c r="K672" s="475"/>
      <c r="L672" s="475"/>
      <c r="M672" s="475"/>
      <c r="N672" s="475"/>
      <c r="O672" s="475"/>
      <c r="P672" s="475"/>
    </row>
    <row r="673" spans="2:16" ht="12.75">
      <c r="B673" s="475"/>
      <c r="C673" s="475"/>
      <c r="D673" s="475"/>
      <c r="E673" s="475"/>
      <c r="F673" s="475"/>
      <c r="G673" s="475"/>
      <c r="H673" s="475"/>
      <c r="I673" s="475"/>
      <c r="J673" s="475"/>
      <c r="K673" s="475"/>
      <c r="L673" s="475"/>
      <c r="M673" s="475"/>
      <c r="N673" s="475"/>
      <c r="O673" s="475"/>
      <c r="P673" s="475"/>
    </row>
    <row r="674" spans="2:16" ht="12.75">
      <c r="B674" s="475"/>
      <c r="C674" s="475"/>
      <c r="D674" s="475"/>
      <c r="E674" s="475"/>
      <c r="F674" s="475"/>
      <c r="G674" s="475"/>
      <c r="H674" s="475"/>
      <c r="I674" s="475"/>
      <c r="J674" s="475"/>
      <c r="K674" s="475"/>
      <c r="L674" s="475"/>
      <c r="M674" s="475"/>
      <c r="N674" s="475"/>
      <c r="O674" s="475"/>
      <c r="P674" s="475"/>
    </row>
    <row r="675" spans="2:16" ht="12.75">
      <c r="B675" s="475"/>
      <c r="C675" s="475"/>
      <c r="D675" s="475"/>
      <c r="E675" s="475"/>
      <c r="F675" s="475"/>
      <c r="G675" s="475"/>
      <c r="H675" s="475"/>
      <c r="I675" s="475"/>
      <c r="J675" s="475"/>
      <c r="K675" s="475"/>
      <c r="L675" s="475"/>
      <c r="M675" s="475"/>
      <c r="N675" s="475"/>
      <c r="O675" s="475"/>
      <c r="P675" s="475"/>
    </row>
    <row r="676" spans="2:16" ht="12.75">
      <c r="B676" s="475"/>
      <c r="C676" s="475"/>
      <c r="D676" s="475"/>
      <c r="E676" s="475"/>
      <c r="F676" s="475"/>
      <c r="G676" s="475"/>
      <c r="H676" s="475"/>
      <c r="I676" s="475"/>
      <c r="J676" s="475"/>
      <c r="K676" s="475"/>
      <c r="L676" s="475"/>
      <c r="M676" s="475"/>
      <c r="N676" s="475"/>
      <c r="O676" s="475"/>
      <c r="P676" s="475"/>
    </row>
    <row r="677" spans="2:16" ht="12.75">
      <c r="B677" s="475"/>
      <c r="C677" s="475"/>
      <c r="D677" s="475"/>
      <c r="E677" s="475"/>
      <c r="F677" s="475"/>
      <c r="G677" s="475"/>
      <c r="H677" s="475"/>
      <c r="I677" s="475"/>
      <c r="J677" s="475"/>
      <c r="K677" s="475"/>
      <c r="L677" s="475"/>
      <c r="M677" s="475"/>
      <c r="N677" s="475"/>
      <c r="O677" s="475"/>
      <c r="P677" s="475"/>
    </row>
    <row r="678" spans="2:16" ht="12.75">
      <c r="B678" s="475"/>
      <c r="C678" s="475"/>
      <c r="D678" s="475"/>
      <c r="E678" s="475"/>
      <c r="F678" s="475"/>
      <c r="G678" s="475"/>
      <c r="H678" s="475"/>
      <c r="I678" s="475"/>
      <c r="J678" s="475"/>
      <c r="K678" s="475"/>
      <c r="L678" s="475"/>
      <c r="M678" s="475"/>
      <c r="N678" s="475"/>
      <c r="O678" s="475"/>
      <c r="P678" s="475"/>
    </row>
    <row r="679" spans="2:16" ht="12.75">
      <c r="B679" s="475"/>
      <c r="C679" s="475"/>
      <c r="D679" s="475"/>
      <c r="E679" s="475"/>
      <c r="F679" s="475"/>
      <c r="G679" s="475"/>
      <c r="H679" s="475"/>
      <c r="I679" s="475"/>
      <c r="J679" s="475"/>
      <c r="K679" s="475"/>
      <c r="L679" s="475"/>
      <c r="M679" s="475"/>
      <c r="N679" s="475"/>
      <c r="O679" s="475"/>
      <c r="P679" s="475"/>
    </row>
    <row r="680" spans="2:16" ht="12.75">
      <c r="B680" s="475"/>
      <c r="C680" s="475"/>
      <c r="D680" s="475"/>
      <c r="E680" s="475"/>
      <c r="F680" s="475"/>
      <c r="G680" s="475"/>
      <c r="H680" s="475"/>
      <c r="I680" s="475"/>
      <c r="J680" s="475"/>
      <c r="K680" s="475"/>
      <c r="L680" s="475"/>
      <c r="M680" s="475"/>
      <c r="N680" s="475"/>
      <c r="O680" s="475"/>
      <c r="P680" s="475"/>
    </row>
    <row r="681" spans="2:16" ht="12.75">
      <c r="B681" s="475"/>
      <c r="C681" s="475"/>
      <c r="D681" s="475"/>
      <c r="E681" s="475"/>
      <c r="F681" s="475"/>
      <c r="G681" s="475"/>
      <c r="H681" s="475"/>
      <c r="I681" s="475"/>
      <c r="J681" s="475"/>
      <c r="K681" s="475"/>
      <c r="L681" s="475"/>
      <c r="M681" s="475"/>
      <c r="N681" s="475"/>
      <c r="O681" s="475"/>
      <c r="P681" s="475"/>
    </row>
    <row r="682" spans="2:16" ht="12.75">
      <c r="B682" s="475"/>
      <c r="C682" s="475"/>
      <c r="D682" s="475"/>
      <c r="E682" s="475"/>
      <c r="F682" s="475"/>
      <c r="G682" s="475"/>
      <c r="H682" s="475"/>
      <c r="I682" s="475"/>
      <c r="J682" s="475"/>
      <c r="K682" s="475"/>
      <c r="L682" s="475"/>
      <c r="M682" s="475"/>
      <c r="N682" s="475"/>
      <c r="O682" s="475"/>
      <c r="P682" s="475"/>
    </row>
    <row r="683" spans="2:16" ht="12.75">
      <c r="B683" s="475"/>
      <c r="C683" s="475"/>
      <c r="D683" s="475"/>
      <c r="E683" s="475"/>
      <c r="F683" s="475"/>
      <c r="G683" s="475"/>
      <c r="H683" s="475"/>
      <c r="I683" s="475"/>
      <c r="J683" s="475"/>
      <c r="K683" s="475"/>
      <c r="L683" s="475"/>
      <c r="M683" s="475"/>
      <c r="N683" s="475"/>
      <c r="O683" s="475"/>
      <c r="P683" s="475"/>
    </row>
    <row r="684" spans="2:16" ht="12.75">
      <c r="B684" s="475"/>
      <c r="C684" s="475"/>
      <c r="D684" s="475"/>
      <c r="E684" s="475"/>
      <c r="F684" s="475"/>
      <c r="G684" s="475"/>
      <c r="H684" s="475"/>
      <c r="I684" s="475"/>
      <c r="J684" s="475"/>
      <c r="K684" s="475"/>
      <c r="L684" s="475"/>
      <c r="M684" s="475"/>
      <c r="N684" s="475"/>
      <c r="O684" s="475"/>
      <c r="P684" s="475"/>
    </row>
    <row r="685" spans="2:16" ht="12.75">
      <c r="B685" s="475"/>
      <c r="C685" s="475"/>
      <c r="D685" s="475"/>
      <c r="E685" s="475"/>
      <c r="F685" s="475"/>
      <c r="G685" s="475"/>
      <c r="H685" s="475"/>
      <c r="I685" s="475"/>
      <c r="J685" s="475"/>
      <c r="K685" s="475"/>
      <c r="L685" s="475"/>
      <c r="M685" s="475"/>
      <c r="N685" s="475"/>
      <c r="O685" s="475"/>
      <c r="P685" s="475"/>
    </row>
    <row r="686" spans="2:16" ht="12.75">
      <c r="B686" s="475"/>
      <c r="C686" s="475"/>
      <c r="D686" s="475"/>
      <c r="E686" s="475"/>
      <c r="F686" s="475"/>
      <c r="G686" s="475"/>
      <c r="H686" s="475"/>
      <c r="I686" s="475"/>
      <c r="J686" s="475"/>
      <c r="K686" s="475"/>
      <c r="L686" s="475"/>
      <c r="M686" s="475"/>
      <c r="N686" s="475"/>
      <c r="O686" s="475"/>
      <c r="P686" s="475"/>
    </row>
    <row r="687" spans="2:16" ht="12.75">
      <c r="B687" s="475"/>
      <c r="C687" s="475"/>
      <c r="D687" s="475"/>
      <c r="E687" s="475"/>
      <c r="F687" s="475"/>
      <c r="G687" s="475"/>
      <c r="H687" s="475"/>
      <c r="I687" s="475"/>
      <c r="J687" s="475"/>
      <c r="K687" s="475"/>
      <c r="L687" s="475"/>
      <c r="M687" s="475"/>
      <c r="N687" s="475"/>
      <c r="O687" s="475"/>
      <c r="P687" s="475"/>
    </row>
    <row r="688" spans="2:16" ht="12.75">
      <c r="B688" s="475"/>
      <c r="C688" s="475"/>
      <c r="D688" s="475"/>
      <c r="E688" s="475"/>
      <c r="F688" s="475"/>
      <c r="G688" s="475"/>
      <c r="H688" s="475"/>
      <c r="I688" s="475"/>
      <c r="J688" s="475"/>
      <c r="K688" s="475"/>
      <c r="L688" s="475"/>
      <c r="M688" s="475"/>
      <c r="N688" s="475"/>
      <c r="O688" s="475"/>
      <c r="P688" s="475"/>
    </row>
    <row r="689" spans="2:16" ht="12.75">
      <c r="B689" s="475"/>
      <c r="C689" s="475"/>
      <c r="D689" s="475"/>
      <c r="E689" s="475"/>
      <c r="F689" s="475"/>
      <c r="G689" s="475"/>
      <c r="H689" s="475"/>
      <c r="I689" s="475"/>
      <c r="J689" s="475"/>
      <c r="K689" s="475"/>
      <c r="L689" s="475"/>
      <c r="M689" s="475"/>
      <c r="N689" s="475"/>
      <c r="O689" s="475"/>
      <c r="P689" s="475"/>
    </row>
    <row r="690" spans="2:16" ht="12.75">
      <c r="B690" s="475"/>
      <c r="C690" s="475"/>
      <c r="D690" s="475"/>
      <c r="E690" s="475"/>
      <c r="F690" s="475"/>
      <c r="G690" s="475"/>
      <c r="H690" s="475"/>
      <c r="I690" s="475"/>
      <c r="J690" s="475"/>
      <c r="K690" s="475"/>
      <c r="L690" s="475"/>
      <c r="M690" s="475"/>
      <c r="N690" s="475"/>
      <c r="O690" s="475"/>
      <c r="P690" s="475"/>
    </row>
    <row r="691" spans="2:16" ht="12.75">
      <c r="B691" s="475"/>
      <c r="C691" s="475"/>
      <c r="D691" s="475"/>
      <c r="E691" s="475"/>
      <c r="F691" s="475"/>
      <c r="G691" s="475"/>
      <c r="H691" s="475"/>
      <c r="I691" s="475"/>
      <c r="J691" s="475"/>
      <c r="K691" s="475"/>
      <c r="L691" s="475"/>
      <c r="M691" s="475"/>
      <c r="N691" s="475"/>
      <c r="O691" s="475"/>
      <c r="P691" s="475"/>
    </row>
    <row r="692" spans="2:16" ht="12.75">
      <c r="B692" s="475"/>
      <c r="C692" s="475"/>
      <c r="D692" s="475"/>
      <c r="E692" s="475"/>
      <c r="F692" s="475"/>
      <c r="G692" s="475"/>
      <c r="H692" s="475"/>
      <c r="I692" s="475"/>
      <c r="J692" s="475"/>
      <c r="K692" s="475"/>
      <c r="L692" s="475"/>
      <c r="M692" s="475"/>
      <c r="N692" s="475"/>
      <c r="O692" s="475"/>
      <c r="P692" s="475"/>
    </row>
    <row r="693" spans="2:16" ht="12.75">
      <c r="B693" s="475"/>
      <c r="C693" s="475"/>
      <c r="D693" s="475"/>
      <c r="E693" s="475"/>
      <c r="F693" s="475"/>
      <c r="G693" s="475"/>
      <c r="H693" s="475"/>
      <c r="I693" s="475"/>
      <c r="J693" s="475"/>
      <c r="K693" s="475"/>
      <c r="L693" s="475"/>
      <c r="M693" s="475"/>
      <c r="N693" s="475"/>
      <c r="O693" s="475"/>
      <c r="P693" s="475"/>
    </row>
    <row r="694" spans="2:16" ht="12.75">
      <c r="B694" s="475"/>
      <c r="C694" s="475"/>
      <c r="D694" s="475"/>
      <c r="E694" s="475"/>
      <c r="F694" s="475"/>
      <c r="G694" s="475"/>
      <c r="H694" s="475"/>
      <c r="I694" s="475"/>
      <c r="J694" s="475"/>
      <c r="K694" s="475"/>
      <c r="L694" s="475"/>
      <c r="M694" s="475"/>
      <c r="N694" s="475"/>
      <c r="O694" s="475"/>
      <c r="P694" s="475"/>
    </row>
    <row r="695" spans="2:16" ht="12.75">
      <c r="B695" s="475"/>
      <c r="C695" s="475"/>
      <c r="D695" s="475"/>
      <c r="E695" s="475"/>
      <c r="F695" s="475"/>
      <c r="G695" s="475"/>
      <c r="H695" s="475"/>
      <c r="I695" s="475"/>
      <c r="J695" s="475"/>
      <c r="K695" s="475"/>
      <c r="L695" s="475"/>
      <c r="M695" s="475"/>
      <c r="N695" s="475"/>
      <c r="O695" s="475"/>
      <c r="P695" s="475"/>
    </row>
    <row r="696" spans="2:16" ht="12.75">
      <c r="B696" s="475"/>
      <c r="C696" s="475"/>
      <c r="D696" s="475"/>
      <c r="E696" s="475"/>
      <c r="F696" s="475"/>
      <c r="G696" s="475"/>
      <c r="H696" s="475"/>
      <c r="I696" s="475"/>
      <c r="J696" s="475"/>
      <c r="K696" s="475"/>
      <c r="L696" s="475"/>
      <c r="M696" s="475"/>
      <c r="N696" s="475"/>
      <c r="O696" s="475"/>
      <c r="P696" s="475"/>
    </row>
    <row r="697" spans="2:16" ht="12.75">
      <c r="B697" s="475"/>
      <c r="C697" s="475"/>
      <c r="D697" s="475"/>
      <c r="E697" s="475"/>
      <c r="F697" s="475"/>
      <c r="G697" s="475"/>
      <c r="H697" s="475"/>
      <c r="I697" s="475"/>
      <c r="J697" s="475"/>
      <c r="K697" s="475"/>
      <c r="L697" s="475"/>
      <c r="M697" s="475"/>
      <c r="N697" s="475"/>
      <c r="O697" s="475"/>
      <c r="P697" s="475"/>
    </row>
    <row r="698" spans="2:16" ht="12.75">
      <c r="B698" s="475"/>
      <c r="C698" s="475"/>
      <c r="D698" s="475"/>
      <c r="E698" s="475"/>
      <c r="F698" s="475"/>
      <c r="G698" s="475"/>
      <c r="H698" s="475"/>
      <c r="I698" s="475"/>
      <c r="J698" s="475"/>
      <c r="K698" s="475"/>
      <c r="L698" s="475"/>
      <c r="M698" s="475"/>
      <c r="N698" s="475"/>
      <c r="O698" s="475"/>
      <c r="P698" s="475"/>
    </row>
    <row r="699" spans="2:16" ht="12.75">
      <c r="B699" s="475"/>
      <c r="C699" s="475"/>
      <c r="D699" s="475"/>
      <c r="E699" s="475"/>
      <c r="F699" s="475"/>
      <c r="G699" s="475"/>
      <c r="H699" s="475"/>
      <c r="I699" s="475"/>
      <c r="J699" s="475"/>
      <c r="K699" s="475"/>
      <c r="L699" s="475"/>
      <c r="M699" s="475"/>
      <c r="N699" s="475"/>
      <c r="O699" s="475"/>
      <c r="P699" s="475"/>
    </row>
    <row r="700" spans="2:16" ht="12.75">
      <c r="B700" s="475"/>
      <c r="C700" s="475"/>
      <c r="D700" s="475"/>
      <c r="E700" s="475"/>
      <c r="F700" s="475"/>
      <c r="G700" s="475"/>
      <c r="H700" s="475"/>
      <c r="I700" s="475"/>
      <c r="J700" s="475"/>
      <c r="K700" s="475"/>
      <c r="L700" s="475"/>
      <c r="M700" s="475"/>
      <c r="N700" s="475"/>
      <c r="O700" s="475"/>
      <c r="P700" s="475"/>
    </row>
    <row r="701" spans="2:16" ht="12.75">
      <c r="B701" s="475"/>
      <c r="C701" s="475"/>
      <c r="D701" s="475"/>
      <c r="E701" s="475"/>
      <c r="F701" s="475"/>
      <c r="G701" s="475"/>
      <c r="H701" s="475"/>
      <c r="I701" s="475"/>
      <c r="J701" s="475"/>
      <c r="K701" s="475"/>
      <c r="L701" s="475"/>
      <c r="M701" s="475"/>
      <c r="N701" s="475"/>
      <c r="O701" s="475"/>
      <c r="P701" s="475"/>
    </row>
    <row r="702" spans="2:16" ht="12.75">
      <c r="B702" s="475"/>
      <c r="C702" s="475"/>
      <c r="D702" s="475"/>
      <c r="E702" s="475"/>
      <c r="F702" s="475"/>
      <c r="G702" s="475"/>
      <c r="H702" s="475"/>
      <c r="I702" s="475"/>
      <c r="J702" s="475"/>
      <c r="K702" s="475"/>
      <c r="L702" s="475"/>
      <c r="M702" s="475"/>
      <c r="N702" s="475"/>
      <c r="O702" s="475"/>
      <c r="P702" s="475"/>
    </row>
    <row r="703" spans="2:16" ht="12.75">
      <c r="B703" s="475"/>
      <c r="C703" s="475"/>
      <c r="D703" s="475"/>
      <c r="E703" s="475"/>
      <c r="F703" s="475"/>
      <c r="G703" s="475"/>
      <c r="H703" s="475"/>
      <c r="I703" s="475"/>
      <c r="J703" s="475"/>
      <c r="K703" s="475"/>
      <c r="L703" s="475"/>
      <c r="M703" s="475"/>
      <c r="N703" s="475"/>
      <c r="O703" s="475"/>
      <c r="P703" s="475"/>
    </row>
    <row r="704" spans="2:16" ht="12.75">
      <c r="B704" s="475"/>
      <c r="C704" s="475"/>
      <c r="D704" s="475"/>
      <c r="E704" s="475"/>
      <c r="F704" s="475"/>
      <c r="G704" s="475"/>
      <c r="H704" s="475"/>
      <c r="I704" s="475"/>
      <c r="J704" s="475"/>
      <c r="K704" s="475"/>
      <c r="L704" s="475"/>
      <c r="M704" s="475"/>
      <c r="N704" s="475"/>
      <c r="O704" s="475"/>
      <c r="P704" s="475"/>
    </row>
    <row r="705" spans="2:16" ht="12.75">
      <c r="B705" s="475"/>
      <c r="C705" s="475"/>
      <c r="D705" s="475"/>
      <c r="E705" s="475"/>
      <c r="F705" s="475"/>
      <c r="G705" s="475"/>
      <c r="H705" s="475"/>
      <c r="I705" s="475"/>
      <c r="J705" s="475"/>
      <c r="K705" s="475"/>
      <c r="L705" s="475"/>
      <c r="M705" s="475"/>
      <c r="N705" s="475"/>
      <c r="O705" s="475"/>
      <c r="P705" s="475"/>
    </row>
    <row r="706" spans="2:16" ht="12.75">
      <c r="B706" s="475"/>
      <c r="C706" s="475"/>
      <c r="D706" s="475"/>
      <c r="E706" s="475"/>
      <c r="F706" s="475"/>
      <c r="G706" s="475"/>
      <c r="H706" s="475"/>
      <c r="I706" s="475"/>
      <c r="J706" s="475"/>
      <c r="K706" s="475"/>
      <c r="L706" s="475"/>
      <c r="M706" s="475"/>
      <c r="N706" s="475"/>
      <c r="O706" s="475"/>
      <c r="P706" s="475"/>
    </row>
    <row r="707" spans="2:16" ht="12.75">
      <c r="B707" s="475"/>
      <c r="C707" s="475"/>
      <c r="D707" s="475"/>
      <c r="E707" s="475"/>
      <c r="F707" s="475"/>
      <c r="G707" s="475"/>
      <c r="H707" s="475"/>
      <c r="I707" s="475"/>
      <c r="J707" s="475"/>
      <c r="K707" s="475"/>
      <c r="L707" s="475"/>
      <c r="M707" s="475"/>
      <c r="N707" s="475"/>
      <c r="O707" s="475"/>
      <c r="P707" s="475"/>
    </row>
    <row r="708" spans="2:16" ht="12.75">
      <c r="B708" s="475"/>
      <c r="C708" s="475"/>
      <c r="D708" s="475"/>
      <c r="E708" s="475"/>
      <c r="F708" s="475"/>
      <c r="G708" s="475"/>
      <c r="H708" s="475"/>
      <c r="I708" s="475"/>
      <c r="J708" s="475"/>
      <c r="K708" s="475"/>
      <c r="L708" s="475"/>
      <c r="M708" s="475"/>
      <c r="N708" s="475"/>
      <c r="O708" s="475"/>
      <c r="P708" s="475"/>
    </row>
    <row r="709" spans="2:16" ht="12.75">
      <c r="B709" s="475"/>
      <c r="C709" s="475"/>
      <c r="D709" s="475"/>
      <c r="E709" s="475"/>
      <c r="F709" s="475"/>
      <c r="G709" s="475"/>
      <c r="H709" s="475"/>
      <c r="I709" s="475"/>
      <c r="J709" s="475"/>
      <c r="K709" s="475"/>
      <c r="L709" s="475"/>
      <c r="M709" s="475"/>
      <c r="N709" s="475"/>
      <c r="O709" s="475"/>
      <c r="P709" s="475"/>
    </row>
    <row r="710" spans="2:16" ht="12.75">
      <c r="B710" s="475"/>
      <c r="C710" s="475"/>
      <c r="D710" s="475"/>
      <c r="E710" s="475"/>
      <c r="F710" s="475"/>
      <c r="G710" s="475"/>
      <c r="H710" s="475"/>
      <c r="I710" s="475"/>
      <c r="J710" s="475"/>
      <c r="K710" s="475"/>
      <c r="L710" s="475"/>
      <c r="M710" s="475"/>
      <c r="N710" s="475"/>
      <c r="O710" s="475"/>
      <c r="P710" s="475"/>
    </row>
    <row r="711" spans="2:16" ht="12.75">
      <c r="B711" s="475"/>
      <c r="C711" s="475"/>
      <c r="D711" s="475"/>
      <c r="E711" s="475"/>
      <c r="F711" s="475"/>
      <c r="G711" s="475"/>
      <c r="H711" s="475"/>
      <c r="I711" s="475"/>
      <c r="J711" s="475"/>
      <c r="K711" s="475"/>
      <c r="L711" s="475"/>
      <c r="M711" s="475"/>
      <c r="N711" s="475"/>
      <c r="O711" s="475"/>
      <c r="P711" s="475"/>
    </row>
    <row r="712" spans="2:16" ht="12.75">
      <c r="B712" s="475"/>
      <c r="C712" s="475"/>
      <c r="D712" s="475"/>
      <c r="E712" s="475"/>
      <c r="F712" s="475"/>
      <c r="G712" s="475"/>
      <c r="H712" s="475"/>
      <c r="I712" s="475"/>
      <c r="J712" s="475"/>
      <c r="K712" s="475"/>
      <c r="L712" s="475"/>
      <c r="M712" s="475"/>
      <c r="N712" s="475"/>
      <c r="O712" s="475"/>
      <c r="P712" s="475"/>
    </row>
    <row r="713" spans="2:16" ht="12.75">
      <c r="B713" s="475"/>
      <c r="C713" s="475"/>
      <c r="D713" s="475"/>
      <c r="E713" s="475"/>
      <c r="F713" s="475"/>
      <c r="G713" s="475"/>
      <c r="H713" s="475"/>
      <c r="I713" s="475"/>
      <c r="J713" s="475"/>
      <c r="K713" s="475"/>
      <c r="L713" s="475"/>
      <c r="M713" s="475"/>
      <c r="N713" s="475"/>
      <c r="O713" s="475"/>
      <c r="P713" s="475"/>
    </row>
    <row r="714" spans="2:16" ht="12.75">
      <c r="B714" s="475"/>
      <c r="C714" s="475"/>
      <c r="D714" s="475"/>
      <c r="E714" s="475"/>
      <c r="F714" s="475"/>
      <c r="G714" s="475"/>
      <c r="H714" s="475"/>
      <c r="I714" s="475"/>
      <c r="J714" s="475"/>
      <c r="K714" s="475"/>
      <c r="L714" s="475"/>
      <c r="M714" s="475"/>
      <c r="N714" s="475"/>
      <c r="O714" s="475"/>
      <c r="P714" s="475"/>
    </row>
    <row r="715" spans="2:16" ht="12.75">
      <c r="B715" s="475"/>
      <c r="C715" s="475"/>
      <c r="D715" s="475"/>
      <c r="E715" s="475"/>
      <c r="F715" s="475"/>
      <c r="G715" s="475"/>
      <c r="H715" s="475"/>
      <c r="I715" s="475"/>
      <c r="J715" s="475"/>
      <c r="K715" s="475"/>
      <c r="L715" s="475"/>
      <c r="M715" s="475"/>
      <c r="N715" s="475"/>
      <c r="O715" s="475"/>
      <c r="P715" s="475"/>
    </row>
    <row r="716" spans="2:16" ht="12.75">
      <c r="B716" s="475"/>
      <c r="C716" s="475"/>
      <c r="D716" s="475"/>
      <c r="E716" s="475"/>
      <c r="F716" s="475"/>
      <c r="G716" s="475"/>
      <c r="H716" s="475"/>
      <c r="I716" s="475"/>
      <c r="J716" s="475"/>
      <c r="K716" s="475"/>
      <c r="L716" s="475"/>
      <c r="M716" s="475"/>
      <c r="N716" s="475"/>
      <c r="O716" s="475"/>
      <c r="P716" s="475"/>
    </row>
    <row r="717" spans="2:16" ht="12.75">
      <c r="B717" s="475"/>
      <c r="C717" s="475"/>
      <c r="D717" s="475"/>
      <c r="E717" s="475"/>
      <c r="F717" s="475"/>
      <c r="G717" s="475"/>
      <c r="H717" s="475"/>
      <c r="I717" s="475"/>
      <c r="J717" s="475"/>
      <c r="K717" s="475"/>
      <c r="L717" s="475"/>
      <c r="M717" s="475"/>
      <c r="N717" s="475"/>
      <c r="O717" s="475"/>
      <c r="P717" s="475"/>
    </row>
    <row r="718" spans="2:16" ht="12.75">
      <c r="B718" s="475"/>
      <c r="C718" s="475"/>
      <c r="D718" s="475"/>
      <c r="E718" s="475"/>
      <c r="F718" s="475"/>
      <c r="G718" s="475"/>
      <c r="H718" s="475"/>
      <c r="I718" s="475"/>
      <c r="J718" s="475"/>
      <c r="K718" s="475"/>
      <c r="L718" s="475"/>
      <c r="M718" s="475"/>
      <c r="N718" s="475"/>
      <c r="O718" s="475"/>
      <c r="P718" s="475"/>
    </row>
    <row r="719" spans="2:16" ht="12.75">
      <c r="B719" s="475"/>
      <c r="C719" s="475"/>
      <c r="D719" s="475"/>
      <c r="E719" s="475"/>
      <c r="F719" s="475"/>
      <c r="G719" s="475"/>
      <c r="H719" s="475"/>
      <c r="I719" s="475"/>
      <c r="J719" s="475"/>
      <c r="K719" s="475"/>
      <c r="L719" s="475"/>
      <c r="M719" s="475"/>
      <c r="N719" s="475"/>
      <c r="O719" s="475"/>
      <c r="P719" s="475"/>
    </row>
    <row r="720" spans="2:16" ht="12.75">
      <c r="B720" s="475"/>
      <c r="C720" s="475"/>
      <c r="D720" s="475"/>
      <c r="E720" s="475"/>
      <c r="F720" s="475"/>
      <c r="G720" s="475"/>
      <c r="H720" s="475"/>
      <c r="I720" s="475"/>
      <c r="J720" s="475"/>
      <c r="K720" s="475"/>
      <c r="L720" s="475"/>
      <c r="M720" s="475"/>
      <c r="N720" s="475"/>
      <c r="O720" s="475"/>
      <c r="P720" s="475"/>
    </row>
    <row r="721" spans="2:16" ht="12.75">
      <c r="B721" s="475"/>
      <c r="C721" s="475"/>
      <c r="D721" s="475"/>
      <c r="E721" s="475"/>
      <c r="F721" s="475"/>
      <c r="G721" s="475"/>
      <c r="H721" s="475"/>
      <c r="I721" s="475"/>
      <c r="J721" s="475"/>
      <c r="K721" s="475"/>
      <c r="L721" s="475"/>
      <c r="M721" s="475"/>
      <c r="N721" s="475"/>
      <c r="O721" s="475"/>
      <c r="P721" s="475"/>
    </row>
    <row r="722" spans="2:16" ht="12.75">
      <c r="B722" s="475"/>
      <c r="C722" s="475"/>
      <c r="D722" s="475"/>
      <c r="E722" s="475"/>
      <c r="F722" s="475"/>
      <c r="G722" s="475"/>
      <c r="H722" s="475"/>
      <c r="I722" s="475"/>
      <c r="J722" s="475"/>
      <c r="K722" s="475"/>
      <c r="L722" s="475"/>
      <c r="M722" s="475"/>
      <c r="N722" s="475"/>
      <c r="O722" s="475"/>
      <c r="P722" s="475"/>
    </row>
    <row r="723" spans="2:16" ht="12.75">
      <c r="B723" s="475"/>
      <c r="C723" s="475"/>
      <c r="D723" s="475"/>
      <c r="E723" s="475"/>
      <c r="F723" s="475"/>
      <c r="G723" s="475"/>
      <c r="H723" s="475"/>
      <c r="I723" s="475"/>
      <c r="J723" s="475"/>
      <c r="K723" s="475"/>
      <c r="L723" s="475"/>
      <c r="M723" s="475"/>
      <c r="N723" s="475"/>
      <c r="O723" s="475"/>
      <c r="P723" s="475"/>
    </row>
    <row r="724" spans="2:16" ht="12.75">
      <c r="B724" s="475"/>
      <c r="C724" s="475"/>
      <c r="D724" s="475"/>
      <c r="E724" s="475"/>
      <c r="F724" s="475"/>
      <c r="G724" s="475"/>
      <c r="H724" s="475"/>
      <c r="I724" s="475"/>
      <c r="J724" s="475"/>
      <c r="K724" s="475"/>
      <c r="L724" s="475"/>
      <c r="M724" s="475"/>
      <c r="N724" s="475"/>
      <c r="O724" s="475"/>
      <c r="P724" s="475"/>
    </row>
    <row r="725" spans="2:16" ht="12.75">
      <c r="B725" s="475"/>
      <c r="C725" s="475"/>
      <c r="D725" s="475"/>
      <c r="E725" s="475"/>
      <c r="F725" s="475"/>
      <c r="G725" s="475"/>
      <c r="H725" s="475"/>
      <c r="I725" s="475"/>
      <c r="J725" s="475"/>
      <c r="K725" s="475"/>
      <c r="L725" s="475"/>
      <c r="M725" s="475"/>
      <c r="N725" s="475"/>
      <c r="O725" s="475"/>
      <c r="P725" s="475"/>
    </row>
    <row r="726" spans="2:16" ht="12.75">
      <c r="B726" s="475"/>
      <c r="C726" s="475"/>
      <c r="D726" s="475"/>
      <c r="E726" s="475"/>
      <c r="F726" s="475"/>
      <c r="G726" s="475"/>
      <c r="H726" s="475"/>
      <c r="I726" s="475"/>
      <c r="J726" s="475"/>
      <c r="K726" s="475"/>
      <c r="L726" s="475"/>
      <c r="M726" s="475"/>
      <c r="N726" s="475"/>
      <c r="O726" s="475"/>
      <c r="P726" s="475"/>
    </row>
    <row r="727" spans="2:16" ht="12.75">
      <c r="B727" s="475"/>
      <c r="C727" s="475"/>
      <c r="D727" s="475"/>
      <c r="E727" s="475"/>
      <c r="F727" s="475"/>
      <c r="G727" s="475"/>
      <c r="H727" s="475"/>
      <c r="I727" s="475"/>
      <c r="J727" s="475"/>
      <c r="K727" s="475"/>
      <c r="L727" s="475"/>
      <c r="M727" s="475"/>
      <c r="N727" s="475"/>
      <c r="O727" s="475"/>
      <c r="P727" s="475"/>
    </row>
    <row r="728" spans="2:16" ht="12.75">
      <c r="B728" s="475"/>
      <c r="C728" s="475"/>
      <c r="D728" s="475"/>
      <c r="E728" s="475"/>
      <c r="F728" s="475"/>
      <c r="G728" s="475"/>
      <c r="H728" s="475"/>
      <c r="I728" s="475"/>
      <c r="J728" s="475"/>
      <c r="K728" s="475"/>
      <c r="L728" s="475"/>
      <c r="M728" s="475"/>
      <c r="N728" s="475"/>
      <c r="O728" s="475"/>
      <c r="P728" s="475"/>
    </row>
    <row r="729" spans="2:16" ht="12.75">
      <c r="B729" s="475"/>
      <c r="C729" s="475"/>
      <c r="D729" s="475"/>
      <c r="E729" s="475"/>
      <c r="F729" s="475"/>
      <c r="G729" s="475"/>
      <c r="H729" s="475"/>
      <c r="I729" s="475"/>
      <c r="J729" s="475"/>
      <c r="K729" s="475"/>
      <c r="L729" s="475"/>
      <c r="M729" s="475"/>
      <c r="N729" s="475"/>
      <c r="O729" s="475"/>
      <c r="P729" s="475"/>
    </row>
    <row r="730" spans="2:16" ht="12.75">
      <c r="B730" s="475"/>
      <c r="C730" s="475"/>
      <c r="D730" s="475"/>
      <c r="E730" s="475"/>
      <c r="F730" s="475"/>
      <c r="G730" s="475"/>
      <c r="H730" s="475"/>
      <c r="I730" s="475"/>
      <c r="J730" s="475"/>
      <c r="K730" s="475"/>
      <c r="L730" s="475"/>
      <c r="M730" s="475"/>
      <c r="N730" s="475"/>
      <c r="O730" s="475"/>
      <c r="P730" s="475"/>
    </row>
    <row r="731" spans="2:16" ht="12.75">
      <c r="B731" s="475"/>
      <c r="C731" s="475"/>
      <c r="D731" s="475"/>
      <c r="E731" s="475"/>
      <c r="F731" s="475"/>
      <c r="G731" s="475"/>
      <c r="H731" s="475"/>
      <c r="I731" s="475"/>
      <c r="J731" s="475"/>
      <c r="K731" s="475"/>
      <c r="L731" s="475"/>
      <c r="M731" s="475"/>
      <c r="N731" s="475"/>
      <c r="O731" s="475"/>
      <c r="P731" s="475"/>
    </row>
    <row r="732" spans="2:16" ht="12.75">
      <c r="B732" s="475"/>
      <c r="C732" s="475"/>
      <c r="D732" s="475"/>
      <c r="E732" s="475"/>
      <c r="F732" s="475"/>
      <c r="G732" s="475"/>
      <c r="H732" s="475"/>
      <c r="I732" s="475"/>
      <c r="J732" s="475"/>
      <c r="K732" s="475"/>
      <c r="L732" s="475"/>
      <c r="M732" s="475"/>
      <c r="N732" s="475"/>
      <c r="O732" s="475"/>
      <c r="P732" s="475"/>
    </row>
    <row r="733" spans="2:16" ht="12.75">
      <c r="B733" s="475"/>
      <c r="C733" s="475"/>
      <c r="D733" s="475"/>
      <c r="E733" s="475"/>
      <c r="F733" s="475"/>
      <c r="G733" s="475"/>
      <c r="H733" s="475"/>
      <c r="I733" s="475"/>
      <c r="J733" s="475"/>
      <c r="K733" s="475"/>
      <c r="L733" s="475"/>
      <c r="M733" s="475"/>
      <c r="N733" s="475"/>
      <c r="O733" s="475"/>
      <c r="P733" s="475"/>
    </row>
    <row r="734" spans="2:16" ht="12.75">
      <c r="B734" s="475"/>
      <c r="C734" s="475"/>
      <c r="D734" s="475"/>
      <c r="E734" s="475"/>
      <c r="F734" s="475"/>
      <c r="G734" s="475"/>
      <c r="H734" s="475"/>
      <c r="I734" s="475"/>
      <c r="J734" s="475"/>
      <c r="K734" s="475"/>
      <c r="L734" s="475"/>
      <c r="M734" s="475"/>
      <c r="N734" s="475"/>
      <c r="O734" s="475"/>
      <c r="P734" s="475"/>
    </row>
    <row r="735" spans="2:16" ht="12.75">
      <c r="B735" s="475"/>
      <c r="C735" s="475"/>
      <c r="D735" s="475"/>
      <c r="E735" s="475"/>
      <c r="F735" s="475"/>
      <c r="G735" s="475"/>
      <c r="H735" s="475"/>
      <c r="I735" s="475"/>
      <c r="J735" s="475"/>
      <c r="K735" s="475"/>
      <c r="L735" s="475"/>
      <c r="M735" s="475"/>
      <c r="N735" s="475"/>
      <c r="O735" s="475"/>
      <c r="P735" s="475"/>
    </row>
    <row r="736" spans="2:16" ht="12.75">
      <c r="B736" s="475"/>
      <c r="C736" s="475"/>
      <c r="D736" s="475"/>
      <c r="E736" s="475"/>
      <c r="F736" s="475"/>
      <c r="G736" s="475"/>
      <c r="H736" s="475"/>
      <c r="I736" s="475"/>
      <c r="J736" s="475"/>
      <c r="K736" s="475"/>
      <c r="L736" s="475"/>
      <c r="M736" s="475"/>
      <c r="N736" s="475"/>
      <c r="O736" s="475"/>
      <c r="P736" s="475"/>
    </row>
    <row r="737" spans="2:16" ht="12.75">
      <c r="B737" s="475"/>
      <c r="C737" s="475"/>
      <c r="D737" s="475"/>
      <c r="E737" s="475"/>
      <c r="F737" s="475"/>
      <c r="G737" s="475"/>
      <c r="H737" s="475"/>
      <c r="I737" s="475"/>
      <c r="J737" s="475"/>
      <c r="K737" s="475"/>
      <c r="L737" s="475"/>
      <c r="M737" s="475"/>
      <c r="N737" s="475"/>
      <c r="O737" s="475"/>
      <c r="P737" s="475"/>
    </row>
    <row r="738" spans="2:16" ht="12.75">
      <c r="B738" s="475"/>
      <c r="C738" s="475"/>
      <c r="D738" s="475"/>
      <c r="E738" s="475"/>
      <c r="F738" s="475"/>
      <c r="G738" s="475"/>
      <c r="H738" s="475"/>
      <c r="I738" s="475"/>
      <c r="J738" s="475"/>
      <c r="K738" s="475"/>
      <c r="L738" s="475"/>
      <c r="M738" s="475"/>
      <c r="N738" s="475"/>
      <c r="O738" s="475"/>
      <c r="P738" s="475"/>
    </row>
    <row r="739" spans="2:16" ht="12.75">
      <c r="B739" s="475"/>
      <c r="C739" s="475"/>
      <c r="D739" s="475"/>
      <c r="E739" s="475"/>
      <c r="F739" s="475"/>
      <c r="G739" s="475"/>
      <c r="H739" s="475"/>
      <c r="I739" s="475"/>
      <c r="J739" s="475"/>
      <c r="K739" s="475"/>
      <c r="L739" s="475"/>
      <c r="M739" s="475"/>
      <c r="N739" s="475"/>
      <c r="O739" s="475"/>
      <c r="P739" s="475"/>
    </row>
    <row r="740" spans="2:16" ht="12.75">
      <c r="B740" s="475"/>
      <c r="C740" s="475"/>
      <c r="D740" s="475"/>
      <c r="E740" s="475"/>
      <c r="F740" s="475"/>
      <c r="G740" s="475"/>
      <c r="H740" s="475"/>
      <c r="I740" s="475"/>
      <c r="J740" s="475"/>
      <c r="K740" s="475"/>
      <c r="L740" s="475"/>
      <c r="M740" s="475"/>
      <c r="N740" s="475"/>
      <c r="O740" s="475"/>
      <c r="P740" s="475"/>
    </row>
    <row r="741" spans="2:16" ht="12.75">
      <c r="B741" s="475"/>
      <c r="C741" s="475"/>
      <c r="D741" s="475"/>
      <c r="E741" s="475"/>
      <c r="F741" s="475"/>
      <c r="G741" s="475"/>
      <c r="H741" s="475"/>
      <c r="I741" s="475"/>
      <c r="J741" s="475"/>
      <c r="K741" s="475"/>
      <c r="L741" s="475"/>
      <c r="M741" s="475"/>
      <c r="N741" s="475"/>
      <c r="O741" s="475"/>
      <c r="P741" s="475"/>
    </row>
    <row r="742" spans="2:16" ht="12.75">
      <c r="B742" s="475"/>
      <c r="C742" s="475"/>
      <c r="D742" s="475"/>
      <c r="E742" s="475"/>
      <c r="F742" s="475"/>
      <c r="G742" s="475"/>
      <c r="H742" s="475"/>
      <c r="I742" s="475"/>
      <c r="J742" s="475"/>
      <c r="K742" s="475"/>
      <c r="L742" s="475"/>
      <c r="M742" s="475"/>
      <c r="N742" s="475"/>
      <c r="O742" s="475"/>
      <c r="P742" s="475"/>
    </row>
    <row r="743" spans="2:16" ht="12.75">
      <c r="B743" s="475"/>
      <c r="C743" s="475"/>
      <c r="D743" s="475"/>
      <c r="E743" s="475"/>
      <c r="F743" s="475"/>
      <c r="G743" s="475"/>
      <c r="H743" s="475"/>
      <c r="I743" s="475"/>
      <c r="J743" s="475"/>
      <c r="K743" s="475"/>
      <c r="L743" s="475"/>
      <c r="M743" s="475"/>
      <c r="N743" s="475"/>
      <c r="O743" s="475"/>
      <c r="P743" s="475"/>
    </row>
    <row r="744" spans="2:16" ht="12.75">
      <c r="B744" s="475"/>
      <c r="C744" s="475"/>
      <c r="D744" s="475"/>
      <c r="E744" s="475"/>
      <c r="F744" s="475"/>
      <c r="G744" s="475"/>
      <c r="H744" s="475"/>
      <c r="I744" s="475"/>
      <c r="J744" s="475"/>
      <c r="K744" s="475"/>
      <c r="L744" s="475"/>
      <c r="M744" s="475"/>
      <c r="N744" s="475"/>
      <c r="O744" s="475"/>
      <c r="P744" s="475"/>
    </row>
    <row r="745" spans="2:16" ht="12.75">
      <c r="B745" s="475"/>
      <c r="C745" s="475"/>
      <c r="D745" s="475"/>
      <c r="E745" s="475"/>
      <c r="F745" s="475"/>
      <c r="G745" s="475"/>
      <c r="H745" s="475"/>
      <c r="I745" s="475"/>
      <c r="J745" s="475"/>
      <c r="K745" s="475"/>
      <c r="L745" s="475"/>
      <c r="M745" s="475"/>
      <c r="N745" s="475"/>
      <c r="O745" s="475"/>
      <c r="P745" s="475"/>
    </row>
    <row r="746" spans="2:16" ht="12.75">
      <c r="B746" s="475"/>
      <c r="C746" s="475"/>
      <c r="D746" s="475"/>
      <c r="E746" s="475"/>
      <c r="F746" s="475"/>
      <c r="G746" s="475"/>
      <c r="H746" s="475"/>
      <c r="I746" s="475"/>
      <c r="J746" s="475"/>
      <c r="K746" s="475"/>
      <c r="L746" s="475"/>
      <c r="M746" s="475"/>
      <c r="N746" s="475"/>
      <c r="O746" s="475"/>
      <c r="P746" s="475"/>
    </row>
    <row r="747" spans="2:16" ht="12.75">
      <c r="B747" s="475"/>
      <c r="C747" s="475"/>
      <c r="D747" s="475"/>
      <c r="E747" s="475"/>
      <c r="F747" s="475"/>
      <c r="G747" s="475"/>
      <c r="H747" s="475"/>
      <c r="I747" s="475"/>
      <c r="J747" s="475"/>
      <c r="K747" s="475"/>
      <c r="L747" s="475"/>
      <c r="M747" s="475"/>
      <c r="N747" s="475"/>
      <c r="O747" s="475"/>
      <c r="P747" s="475"/>
    </row>
    <row r="748" spans="2:16" ht="12.75">
      <c r="B748" s="475"/>
      <c r="C748" s="475"/>
      <c r="D748" s="475"/>
      <c r="E748" s="475"/>
      <c r="F748" s="475"/>
      <c r="G748" s="475"/>
      <c r="H748" s="475"/>
      <c r="I748" s="475"/>
      <c r="J748" s="475"/>
      <c r="K748" s="475"/>
      <c r="L748" s="475"/>
      <c r="M748" s="475"/>
      <c r="N748" s="475"/>
      <c r="O748" s="475"/>
      <c r="P748" s="475"/>
    </row>
    <row r="749" spans="2:16" ht="12.75">
      <c r="B749" s="475"/>
      <c r="C749" s="475"/>
      <c r="D749" s="475"/>
      <c r="E749" s="475"/>
      <c r="F749" s="475"/>
      <c r="G749" s="475"/>
      <c r="H749" s="475"/>
      <c r="I749" s="475"/>
      <c r="J749" s="475"/>
      <c r="K749" s="475"/>
      <c r="L749" s="475"/>
      <c r="M749" s="475"/>
      <c r="N749" s="475"/>
      <c r="O749" s="475"/>
      <c r="P749" s="475"/>
    </row>
    <row r="750" spans="2:16" ht="12.75">
      <c r="B750" s="475"/>
      <c r="C750" s="475"/>
      <c r="D750" s="475"/>
      <c r="E750" s="475"/>
      <c r="F750" s="475"/>
      <c r="G750" s="475"/>
      <c r="H750" s="475"/>
      <c r="I750" s="475"/>
      <c r="J750" s="475"/>
      <c r="K750" s="475"/>
      <c r="L750" s="475"/>
      <c r="M750" s="475"/>
      <c r="N750" s="475"/>
      <c r="O750" s="475"/>
      <c r="P750" s="475"/>
    </row>
    <row r="751" spans="2:16" ht="12.75">
      <c r="B751" s="475"/>
      <c r="C751" s="475"/>
      <c r="D751" s="475"/>
      <c r="E751" s="475"/>
      <c r="F751" s="475"/>
      <c r="G751" s="475"/>
      <c r="H751" s="475"/>
      <c r="I751" s="475"/>
      <c r="J751" s="475"/>
      <c r="K751" s="475"/>
      <c r="L751" s="475"/>
      <c r="M751" s="475"/>
      <c r="N751" s="475"/>
      <c r="O751" s="475"/>
      <c r="P751" s="475"/>
    </row>
    <row r="752" spans="2:16" ht="12.75">
      <c r="B752" s="475"/>
      <c r="C752" s="475"/>
      <c r="D752" s="475"/>
      <c r="E752" s="475"/>
      <c r="F752" s="475"/>
      <c r="G752" s="475"/>
      <c r="H752" s="475"/>
      <c r="I752" s="475"/>
      <c r="J752" s="475"/>
      <c r="K752" s="475"/>
      <c r="L752" s="475"/>
      <c r="M752" s="475"/>
      <c r="N752" s="475"/>
      <c r="O752" s="475"/>
      <c r="P752" s="475"/>
    </row>
    <row r="753" spans="2:16" ht="12.75">
      <c r="B753" s="475"/>
      <c r="C753" s="475"/>
      <c r="D753" s="475"/>
      <c r="E753" s="475"/>
      <c r="F753" s="475"/>
      <c r="G753" s="475"/>
      <c r="H753" s="475"/>
      <c r="I753" s="475"/>
      <c r="J753" s="475"/>
      <c r="K753" s="475"/>
      <c r="L753" s="475"/>
      <c r="M753" s="475"/>
      <c r="N753" s="475"/>
      <c r="O753" s="475"/>
      <c r="P753" s="475"/>
    </row>
    <row r="754" spans="2:16" ht="12.75">
      <c r="B754" s="475"/>
      <c r="C754" s="475"/>
      <c r="D754" s="475"/>
      <c r="E754" s="475"/>
      <c r="F754" s="475"/>
      <c r="G754" s="475"/>
      <c r="H754" s="475"/>
      <c r="I754" s="475"/>
      <c r="J754" s="475"/>
      <c r="K754" s="475"/>
      <c r="L754" s="475"/>
      <c r="M754" s="475"/>
      <c r="N754" s="475"/>
      <c r="O754" s="475"/>
      <c r="P754" s="475"/>
    </row>
    <row r="755" spans="2:16" ht="12.75">
      <c r="B755" s="475"/>
      <c r="C755" s="475"/>
      <c r="D755" s="475"/>
      <c r="E755" s="475"/>
      <c r="F755" s="475"/>
      <c r="G755" s="475"/>
      <c r="H755" s="475"/>
      <c r="I755" s="475"/>
      <c r="J755" s="475"/>
      <c r="K755" s="475"/>
      <c r="L755" s="475"/>
      <c r="M755" s="475"/>
      <c r="N755" s="475"/>
      <c r="O755" s="475"/>
      <c r="P755" s="475"/>
    </row>
    <row r="756" spans="2:16" ht="12.75">
      <c r="B756" s="475"/>
      <c r="C756" s="475"/>
      <c r="D756" s="475"/>
      <c r="E756" s="475"/>
      <c r="F756" s="475"/>
      <c r="G756" s="475"/>
      <c r="H756" s="475"/>
      <c r="I756" s="475"/>
      <c r="J756" s="475"/>
      <c r="K756" s="475"/>
      <c r="L756" s="475"/>
      <c r="M756" s="475"/>
      <c r="N756" s="475"/>
      <c r="O756" s="475"/>
      <c r="P756" s="475"/>
    </row>
    <row r="757" spans="2:16" ht="12.75">
      <c r="B757" s="475"/>
      <c r="C757" s="475"/>
      <c r="D757" s="475"/>
      <c r="E757" s="475"/>
      <c r="F757" s="475"/>
      <c r="G757" s="475"/>
      <c r="H757" s="475"/>
      <c r="I757" s="475"/>
      <c r="J757" s="475"/>
      <c r="K757" s="475"/>
      <c r="L757" s="475"/>
      <c r="M757" s="475"/>
      <c r="N757" s="475"/>
      <c r="O757" s="475"/>
      <c r="P757" s="475"/>
    </row>
    <row r="758" spans="2:16" ht="12.75">
      <c r="B758" s="475"/>
      <c r="C758" s="475"/>
      <c r="D758" s="475"/>
      <c r="E758" s="475"/>
      <c r="F758" s="475"/>
      <c r="G758" s="475"/>
      <c r="H758" s="475"/>
      <c r="I758" s="475"/>
      <c r="J758" s="475"/>
      <c r="K758" s="475"/>
      <c r="L758" s="475"/>
      <c r="M758" s="475"/>
      <c r="N758" s="475"/>
      <c r="O758" s="475"/>
      <c r="P758" s="475"/>
    </row>
    <row r="759" spans="2:16" ht="12.75">
      <c r="B759" s="475"/>
      <c r="C759" s="475"/>
      <c r="D759" s="475"/>
      <c r="E759" s="475"/>
      <c r="F759" s="475"/>
      <c r="G759" s="475"/>
      <c r="H759" s="475"/>
      <c r="I759" s="475"/>
      <c r="J759" s="475"/>
      <c r="K759" s="475"/>
      <c r="L759" s="475"/>
      <c r="M759" s="475"/>
      <c r="N759" s="475"/>
      <c r="O759" s="475"/>
      <c r="P759" s="475"/>
    </row>
    <row r="760" spans="2:16" ht="12.75">
      <c r="B760" s="475"/>
      <c r="C760" s="475"/>
      <c r="D760" s="475"/>
      <c r="E760" s="475"/>
      <c r="F760" s="475"/>
      <c r="G760" s="475"/>
      <c r="H760" s="475"/>
      <c r="I760" s="475"/>
      <c r="J760" s="475"/>
      <c r="K760" s="475"/>
      <c r="L760" s="475"/>
      <c r="M760" s="475"/>
      <c r="N760" s="475"/>
      <c r="O760" s="475"/>
      <c r="P760" s="475"/>
    </row>
    <row r="761" spans="2:16" ht="12.75">
      <c r="B761" s="475"/>
      <c r="C761" s="475"/>
      <c r="D761" s="475"/>
      <c r="E761" s="475"/>
      <c r="F761" s="475"/>
      <c r="G761" s="475"/>
      <c r="H761" s="475"/>
      <c r="I761" s="475"/>
      <c r="J761" s="475"/>
      <c r="K761" s="475"/>
      <c r="L761" s="475"/>
      <c r="M761" s="475"/>
      <c r="N761" s="475"/>
      <c r="O761" s="475"/>
      <c r="P761" s="475"/>
    </row>
    <row r="762" spans="2:16" ht="12.75">
      <c r="B762" s="475"/>
      <c r="C762" s="475"/>
      <c r="D762" s="475"/>
      <c r="E762" s="475"/>
      <c r="F762" s="475"/>
      <c r="G762" s="475"/>
      <c r="H762" s="475"/>
      <c r="I762" s="475"/>
      <c r="J762" s="475"/>
      <c r="K762" s="475"/>
      <c r="L762" s="475"/>
      <c r="M762" s="475"/>
      <c r="N762" s="475"/>
      <c r="O762" s="475"/>
      <c r="P762" s="475"/>
    </row>
    <row r="763" spans="2:16" ht="12.75">
      <c r="B763" s="475"/>
      <c r="C763" s="475"/>
      <c r="D763" s="475"/>
      <c r="E763" s="475"/>
      <c r="F763" s="475"/>
      <c r="G763" s="475"/>
      <c r="H763" s="475"/>
      <c r="I763" s="475"/>
      <c r="J763" s="475"/>
      <c r="K763" s="475"/>
      <c r="L763" s="475"/>
      <c r="M763" s="475"/>
      <c r="N763" s="475"/>
      <c r="O763" s="475"/>
      <c r="P763" s="475"/>
    </row>
    <row r="764" spans="2:16" ht="12.75">
      <c r="B764" s="475"/>
      <c r="C764" s="475"/>
      <c r="D764" s="475"/>
      <c r="E764" s="475"/>
      <c r="F764" s="475"/>
      <c r="G764" s="475"/>
      <c r="H764" s="475"/>
      <c r="I764" s="475"/>
      <c r="J764" s="475"/>
      <c r="K764" s="475"/>
      <c r="L764" s="475"/>
      <c r="M764" s="475"/>
      <c r="N764" s="475"/>
      <c r="O764" s="475"/>
      <c r="P764" s="475"/>
    </row>
    <row r="765" spans="2:16" ht="12.75">
      <c r="B765" s="475"/>
      <c r="C765" s="475"/>
      <c r="D765" s="475"/>
      <c r="E765" s="475"/>
      <c r="F765" s="475"/>
      <c r="G765" s="475"/>
      <c r="H765" s="475"/>
      <c r="I765" s="475"/>
      <c r="J765" s="475"/>
      <c r="K765" s="475"/>
      <c r="L765" s="475"/>
      <c r="M765" s="475"/>
      <c r="N765" s="475"/>
      <c r="O765" s="475"/>
      <c r="P765" s="475"/>
    </row>
    <row r="766" spans="2:16" ht="12.75">
      <c r="B766" s="475"/>
      <c r="C766" s="475"/>
      <c r="D766" s="475"/>
      <c r="E766" s="475"/>
      <c r="F766" s="475"/>
      <c r="G766" s="475"/>
      <c r="H766" s="475"/>
      <c r="I766" s="475"/>
      <c r="J766" s="475"/>
      <c r="K766" s="475"/>
      <c r="L766" s="475"/>
      <c r="M766" s="475"/>
      <c r="N766" s="475"/>
      <c r="O766" s="475"/>
      <c r="P766" s="475"/>
    </row>
    <row r="767" spans="2:16" ht="12.75">
      <c r="B767" s="475"/>
      <c r="C767" s="475"/>
      <c r="D767" s="475"/>
      <c r="E767" s="475"/>
      <c r="F767" s="475"/>
      <c r="G767" s="475"/>
      <c r="H767" s="475"/>
      <c r="I767" s="475"/>
      <c r="J767" s="475"/>
      <c r="K767" s="475"/>
      <c r="L767" s="475"/>
      <c r="M767" s="475"/>
      <c r="N767" s="475"/>
      <c r="O767" s="475"/>
      <c r="P767" s="475"/>
    </row>
    <row r="768" spans="2:16" ht="12.75">
      <c r="B768" s="475"/>
      <c r="C768" s="475"/>
      <c r="D768" s="475"/>
      <c r="E768" s="475"/>
      <c r="F768" s="475"/>
      <c r="G768" s="475"/>
      <c r="H768" s="475"/>
      <c r="I768" s="475"/>
      <c r="J768" s="475"/>
      <c r="K768" s="475"/>
      <c r="L768" s="475"/>
      <c r="M768" s="475"/>
      <c r="N768" s="475"/>
      <c r="O768" s="475"/>
      <c r="P768" s="475"/>
    </row>
    <row r="769" spans="2:16" ht="12.75">
      <c r="B769" s="475"/>
      <c r="C769" s="475"/>
      <c r="D769" s="475"/>
      <c r="E769" s="475"/>
      <c r="F769" s="475"/>
      <c r="G769" s="475"/>
      <c r="H769" s="475"/>
      <c r="I769" s="475"/>
      <c r="J769" s="475"/>
      <c r="K769" s="475"/>
      <c r="L769" s="475"/>
      <c r="M769" s="475"/>
      <c r="N769" s="475"/>
      <c r="O769" s="475"/>
      <c r="P769" s="475"/>
    </row>
    <row r="770" spans="2:16" ht="12.75">
      <c r="B770" s="475"/>
      <c r="C770" s="475"/>
      <c r="D770" s="475"/>
      <c r="E770" s="475"/>
      <c r="F770" s="475"/>
      <c r="G770" s="475"/>
      <c r="H770" s="475"/>
      <c r="I770" s="475"/>
      <c r="J770" s="475"/>
      <c r="K770" s="475"/>
      <c r="L770" s="475"/>
      <c r="M770" s="475"/>
      <c r="N770" s="475"/>
      <c r="O770" s="475"/>
      <c r="P770" s="475"/>
    </row>
    <row r="771" spans="2:16" ht="12.75">
      <c r="B771" s="475"/>
      <c r="C771" s="475"/>
      <c r="D771" s="475"/>
      <c r="E771" s="475"/>
      <c r="F771" s="475"/>
      <c r="G771" s="475"/>
      <c r="H771" s="475"/>
      <c r="I771" s="475"/>
      <c r="J771" s="475"/>
      <c r="K771" s="475"/>
      <c r="L771" s="475"/>
      <c r="M771" s="475"/>
      <c r="N771" s="475"/>
      <c r="O771" s="475"/>
      <c r="P771" s="475"/>
    </row>
    <row r="772" spans="2:16" ht="12.75">
      <c r="B772" s="475"/>
      <c r="C772" s="475"/>
      <c r="D772" s="475"/>
      <c r="E772" s="475"/>
      <c r="F772" s="475"/>
      <c r="G772" s="475"/>
      <c r="H772" s="475"/>
      <c r="I772" s="475"/>
      <c r="J772" s="475"/>
      <c r="K772" s="475"/>
      <c r="L772" s="475"/>
      <c r="M772" s="475"/>
      <c r="N772" s="475"/>
      <c r="O772" s="475"/>
      <c r="P772" s="475"/>
    </row>
    <row r="773" spans="2:16" ht="12.75">
      <c r="B773" s="475"/>
      <c r="C773" s="475"/>
      <c r="D773" s="475"/>
      <c r="E773" s="475"/>
      <c r="F773" s="475"/>
      <c r="G773" s="475"/>
      <c r="H773" s="475"/>
      <c r="I773" s="475"/>
      <c r="J773" s="475"/>
      <c r="K773" s="475"/>
      <c r="L773" s="475"/>
      <c r="M773" s="475"/>
      <c r="N773" s="475"/>
      <c r="O773" s="475"/>
      <c r="P773" s="475"/>
    </row>
    <row r="774" spans="2:16" ht="12.75">
      <c r="B774" s="475"/>
      <c r="C774" s="475"/>
      <c r="D774" s="475"/>
      <c r="E774" s="475"/>
      <c r="F774" s="475"/>
      <c r="G774" s="475"/>
      <c r="H774" s="475"/>
      <c r="I774" s="475"/>
      <c r="J774" s="475"/>
      <c r="K774" s="475"/>
      <c r="L774" s="475"/>
      <c r="M774" s="475"/>
      <c r="N774" s="475"/>
      <c r="O774" s="475"/>
      <c r="P774" s="475"/>
    </row>
    <row r="775" spans="2:16" ht="12.75">
      <c r="B775" s="475"/>
      <c r="C775" s="475"/>
      <c r="D775" s="475"/>
      <c r="E775" s="475"/>
      <c r="F775" s="475"/>
      <c r="G775" s="475"/>
      <c r="H775" s="475"/>
      <c r="I775" s="475"/>
      <c r="J775" s="475"/>
      <c r="K775" s="475"/>
      <c r="L775" s="475"/>
      <c r="M775" s="475"/>
      <c r="N775" s="475"/>
      <c r="O775" s="475"/>
      <c r="P775" s="475"/>
    </row>
    <row r="776" spans="2:16" ht="12.75">
      <c r="B776" s="475"/>
      <c r="C776" s="475"/>
      <c r="D776" s="475"/>
      <c r="E776" s="475"/>
      <c r="F776" s="475"/>
      <c r="G776" s="475"/>
      <c r="H776" s="475"/>
      <c r="I776" s="475"/>
      <c r="J776" s="475"/>
      <c r="K776" s="475"/>
      <c r="L776" s="475"/>
      <c r="M776" s="475"/>
      <c r="N776" s="475"/>
      <c r="O776" s="475"/>
      <c r="P776" s="475"/>
    </row>
    <row r="777" spans="2:16" ht="12.75">
      <c r="B777" s="475"/>
      <c r="C777" s="475"/>
      <c r="D777" s="475"/>
      <c r="E777" s="475"/>
      <c r="F777" s="475"/>
      <c r="G777" s="475"/>
      <c r="H777" s="475"/>
      <c r="I777" s="475"/>
      <c r="J777" s="475"/>
      <c r="K777" s="475"/>
      <c r="L777" s="475"/>
      <c r="M777" s="475"/>
      <c r="N777" s="475"/>
      <c r="O777" s="475"/>
      <c r="P777" s="475"/>
    </row>
    <row r="778" spans="2:16" ht="12.75">
      <c r="B778" s="475"/>
      <c r="C778" s="475"/>
      <c r="D778" s="475"/>
      <c r="E778" s="475"/>
      <c r="F778" s="475"/>
      <c r="G778" s="475"/>
      <c r="H778" s="475"/>
      <c r="I778" s="475"/>
      <c r="J778" s="475"/>
      <c r="K778" s="475"/>
      <c r="L778" s="475"/>
      <c r="M778" s="475"/>
      <c r="N778" s="475"/>
      <c r="O778" s="475"/>
      <c r="P778" s="475"/>
    </row>
    <row r="779" spans="2:16" ht="12.75">
      <c r="B779" s="475"/>
      <c r="C779" s="475"/>
      <c r="D779" s="475"/>
      <c r="E779" s="475"/>
      <c r="F779" s="475"/>
      <c r="G779" s="475"/>
      <c r="H779" s="475"/>
      <c r="I779" s="475"/>
      <c r="J779" s="475"/>
      <c r="K779" s="475"/>
      <c r="L779" s="475"/>
      <c r="M779" s="475"/>
      <c r="N779" s="475"/>
      <c r="O779" s="475"/>
      <c r="P779" s="475"/>
    </row>
    <row r="780" spans="2:16" ht="12.75">
      <c r="B780" s="475"/>
      <c r="C780" s="475"/>
      <c r="D780" s="475"/>
      <c r="E780" s="475"/>
      <c r="F780" s="475"/>
      <c r="G780" s="475"/>
      <c r="H780" s="475"/>
      <c r="I780" s="475"/>
      <c r="J780" s="475"/>
      <c r="K780" s="475"/>
      <c r="L780" s="475"/>
      <c r="M780" s="475"/>
      <c r="N780" s="475"/>
      <c r="O780" s="475"/>
      <c r="P780" s="475"/>
    </row>
    <row r="781" spans="2:16" ht="12.75">
      <c r="B781" s="475"/>
      <c r="C781" s="475"/>
      <c r="D781" s="475"/>
      <c r="E781" s="475"/>
      <c r="F781" s="475"/>
      <c r="G781" s="475"/>
      <c r="H781" s="475"/>
      <c r="I781" s="475"/>
      <c r="J781" s="475"/>
      <c r="K781" s="475"/>
      <c r="L781" s="475"/>
      <c r="M781" s="475"/>
      <c r="N781" s="475"/>
      <c r="O781" s="475"/>
      <c r="P781" s="475"/>
    </row>
    <row r="782" spans="2:16" ht="12.75">
      <c r="B782" s="475"/>
      <c r="C782" s="475"/>
      <c r="D782" s="475"/>
      <c r="E782" s="475"/>
      <c r="F782" s="475"/>
      <c r="G782" s="475"/>
      <c r="H782" s="475"/>
      <c r="I782" s="475"/>
      <c r="J782" s="475"/>
      <c r="K782" s="475"/>
      <c r="L782" s="475"/>
      <c r="M782" s="475"/>
      <c r="N782" s="475"/>
      <c r="O782" s="475"/>
      <c r="P782" s="475"/>
    </row>
    <row r="783" spans="2:16" ht="12.75">
      <c r="B783" s="475"/>
      <c r="C783" s="475"/>
      <c r="D783" s="475"/>
      <c r="E783" s="475"/>
      <c r="F783" s="475"/>
      <c r="G783" s="475"/>
      <c r="H783" s="475"/>
      <c r="I783" s="475"/>
      <c r="J783" s="475"/>
      <c r="K783" s="475"/>
      <c r="L783" s="475"/>
      <c r="M783" s="475"/>
      <c r="N783" s="475"/>
      <c r="O783" s="475"/>
      <c r="P783" s="475"/>
    </row>
    <row r="784" spans="2:16" ht="12.75">
      <c r="B784" s="475"/>
      <c r="C784" s="475"/>
      <c r="D784" s="475"/>
      <c r="E784" s="475"/>
      <c r="F784" s="475"/>
      <c r="G784" s="475"/>
      <c r="H784" s="475"/>
      <c r="I784" s="475"/>
      <c r="J784" s="475"/>
      <c r="K784" s="475"/>
      <c r="L784" s="475"/>
      <c r="M784" s="475"/>
      <c r="N784" s="475"/>
      <c r="O784" s="475"/>
      <c r="P784" s="475"/>
    </row>
    <row r="785" spans="2:16" ht="12.75">
      <c r="B785" s="475"/>
      <c r="C785" s="475"/>
      <c r="D785" s="475"/>
      <c r="E785" s="475"/>
      <c r="F785" s="475"/>
      <c r="G785" s="475"/>
      <c r="H785" s="475"/>
      <c r="I785" s="475"/>
      <c r="J785" s="475"/>
      <c r="K785" s="475"/>
      <c r="L785" s="475"/>
      <c r="M785" s="475"/>
      <c r="N785" s="475"/>
      <c r="O785" s="475"/>
      <c r="P785" s="475"/>
    </row>
    <row r="786" spans="2:16" ht="12.75">
      <c r="B786" s="475"/>
      <c r="C786" s="475"/>
      <c r="D786" s="475"/>
      <c r="E786" s="475"/>
      <c r="F786" s="475"/>
      <c r="G786" s="475"/>
      <c r="H786" s="475"/>
      <c r="I786" s="475"/>
      <c r="J786" s="475"/>
      <c r="K786" s="475"/>
      <c r="L786" s="475"/>
      <c r="M786" s="475"/>
      <c r="N786" s="475"/>
      <c r="O786" s="475"/>
      <c r="P786" s="475"/>
    </row>
    <row r="787" spans="2:16" ht="12.75">
      <c r="B787" s="475"/>
      <c r="C787" s="475"/>
      <c r="D787" s="475"/>
      <c r="E787" s="475"/>
      <c r="F787" s="475"/>
      <c r="G787" s="475"/>
      <c r="H787" s="475"/>
      <c r="I787" s="475"/>
      <c r="J787" s="475"/>
      <c r="K787" s="475"/>
      <c r="L787" s="475"/>
      <c r="M787" s="475"/>
      <c r="N787" s="475"/>
      <c r="O787" s="475"/>
      <c r="P787" s="475"/>
    </row>
    <row r="788" spans="2:16" ht="12.75">
      <c r="B788" s="475"/>
      <c r="C788" s="475"/>
      <c r="D788" s="475"/>
      <c r="E788" s="475"/>
      <c r="F788" s="475"/>
      <c r="G788" s="475"/>
      <c r="H788" s="475"/>
      <c r="I788" s="475"/>
      <c r="J788" s="475"/>
      <c r="K788" s="475"/>
      <c r="L788" s="475"/>
      <c r="M788" s="475"/>
      <c r="N788" s="475"/>
      <c r="O788" s="475"/>
      <c r="P788" s="475"/>
    </row>
    <row r="789" spans="2:16" ht="12.75">
      <c r="B789" s="475"/>
      <c r="C789" s="475"/>
      <c r="D789" s="475"/>
      <c r="E789" s="475"/>
      <c r="F789" s="475"/>
      <c r="G789" s="475"/>
      <c r="H789" s="475"/>
      <c r="I789" s="475"/>
      <c r="J789" s="475"/>
      <c r="K789" s="475"/>
      <c r="L789" s="475"/>
      <c r="M789" s="475"/>
      <c r="N789" s="475"/>
      <c r="O789" s="475"/>
      <c r="P789" s="475"/>
    </row>
    <row r="790" spans="2:16" ht="12.75">
      <c r="B790" s="475"/>
      <c r="C790" s="475"/>
      <c r="D790" s="475"/>
      <c r="E790" s="475"/>
      <c r="F790" s="475"/>
      <c r="G790" s="475"/>
      <c r="H790" s="475"/>
      <c r="I790" s="475"/>
      <c r="J790" s="475"/>
      <c r="K790" s="475"/>
      <c r="L790" s="475"/>
      <c r="M790" s="475"/>
      <c r="N790" s="475"/>
      <c r="O790" s="475"/>
      <c r="P790" s="475"/>
    </row>
    <row r="791" spans="2:16" ht="12.75">
      <c r="B791" s="475"/>
      <c r="C791" s="475"/>
      <c r="D791" s="475"/>
      <c r="E791" s="475"/>
      <c r="F791" s="475"/>
      <c r="G791" s="475"/>
      <c r="H791" s="475"/>
      <c r="I791" s="475"/>
      <c r="J791" s="475"/>
      <c r="K791" s="475"/>
      <c r="L791" s="475"/>
      <c r="M791" s="475"/>
      <c r="N791" s="475"/>
      <c r="O791" s="475"/>
      <c r="P791" s="475"/>
    </row>
    <row r="792" spans="2:16" ht="12.75">
      <c r="B792" s="475"/>
      <c r="C792" s="475"/>
      <c r="D792" s="475"/>
      <c r="E792" s="475"/>
      <c r="F792" s="475"/>
      <c r="G792" s="475"/>
      <c r="H792" s="475"/>
      <c r="I792" s="475"/>
      <c r="J792" s="475"/>
      <c r="K792" s="475"/>
      <c r="L792" s="475"/>
      <c r="M792" s="475"/>
      <c r="N792" s="475"/>
      <c r="O792" s="475"/>
      <c r="P792" s="475"/>
    </row>
    <row r="793" spans="2:16" ht="12.75">
      <c r="B793" s="475"/>
      <c r="C793" s="475"/>
      <c r="D793" s="475"/>
      <c r="E793" s="475"/>
      <c r="F793" s="475"/>
      <c r="G793" s="475"/>
      <c r="H793" s="475"/>
      <c r="I793" s="475"/>
      <c r="J793" s="475"/>
      <c r="K793" s="475"/>
      <c r="L793" s="475"/>
      <c r="M793" s="475"/>
      <c r="N793" s="475"/>
      <c r="O793" s="475"/>
      <c r="P793" s="475"/>
    </row>
    <row r="794" spans="2:16" ht="12.75">
      <c r="B794" s="475"/>
      <c r="C794" s="475"/>
      <c r="D794" s="475"/>
      <c r="E794" s="475"/>
      <c r="F794" s="475"/>
      <c r="G794" s="475"/>
      <c r="H794" s="475"/>
      <c r="I794" s="475"/>
      <c r="J794" s="475"/>
      <c r="K794" s="475"/>
      <c r="L794" s="475"/>
      <c r="M794" s="475"/>
      <c r="N794" s="475"/>
      <c r="O794" s="475"/>
      <c r="P794" s="475"/>
    </row>
    <row r="795" spans="2:16" ht="12.75">
      <c r="B795" s="475"/>
      <c r="C795" s="475"/>
      <c r="D795" s="475"/>
      <c r="E795" s="475"/>
      <c r="F795" s="475"/>
      <c r="G795" s="475"/>
      <c r="H795" s="475"/>
      <c r="I795" s="475"/>
      <c r="J795" s="475"/>
      <c r="K795" s="475"/>
      <c r="L795" s="475"/>
      <c r="M795" s="475"/>
      <c r="N795" s="475"/>
      <c r="O795" s="475"/>
      <c r="P795" s="475"/>
    </row>
    <row r="796" spans="2:16" ht="12.75">
      <c r="B796" s="475"/>
      <c r="C796" s="475"/>
      <c r="D796" s="475"/>
      <c r="E796" s="475"/>
      <c r="F796" s="475"/>
      <c r="G796" s="475"/>
      <c r="H796" s="475"/>
      <c r="I796" s="475"/>
      <c r="J796" s="475"/>
      <c r="K796" s="475"/>
      <c r="L796" s="475"/>
      <c r="M796" s="475"/>
      <c r="N796" s="475"/>
      <c r="O796" s="475"/>
      <c r="P796" s="475"/>
    </row>
    <row r="797" spans="2:16" ht="12.75">
      <c r="B797" s="475"/>
      <c r="C797" s="475"/>
      <c r="D797" s="475"/>
      <c r="E797" s="475"/>
      <c r="F797" s="475"/>
      <c r="G797" s="475"/>
      <c r="H797" s="475"/>
      <c r="I797" s="475"/>
      <c r="J797" s="475"/>
      <c r="K797" s="475"/>
      <c r="L797" s="475"/>
      <c r="M797" s="475"/>
      <c r="N797" s="475"/>
      <c r="O797" s="475"/>
      <c r="P797" s="475"/>
    </row>
    <row r="798" spans="2:16" ht="12.75">
      <c r="B798" s="475"/>
      <c r="C798" s="475"/>
      <c r="D798" s="475"/>
      <c r="E798" s="475"/>
      <c r="F798" s="475"/>
      <c r="G798" s="475"/>
      <c r="H798" s="475"/>
      <c r="I798" s="475"/>
      <c r="J798" s="475"/>
      <c r="K798" s="475"/>
      <c r="L798" s="475"/>
      <c r="M798" s="475"/>
      <c r="N798" s="475"/>
      <c r="O798" s="475"/>
      <c r="P798" s="475"/>
    </row>
    <row r="799" spans="2:16" ht="12.75">
      <c r="B799" s="475"/>
      <c r="C799" s="475"/>
      <c r="D799" s="475"/>
      <c r="E799" s="475"/>
      <c r="F799" s="475"/>
      <c r="G799" s="475"/>
      <c r="H799" s="475"/>
      <c r="I799" s="475"/>
      <c r="J799" s="475"/>
      <c r="K799" s="475"/>
      <c r="L799" s="475"/>
      <c r="M799" s="475"/>
      <c r="N799" s="475"/>
      <c r="O799" s="475"/>
      <c r="P799" s="475"/>
    </row>
    <row r="800" spans="2:16" ht="12.75">
      <c r="B800" s="475"/>
      <c r="C800" s="475"/>
      <c r="D800" s="475"/>
      <c r="E800" s="475"/>
      <c r="F800" s="475"/>
      <c r="G800" s="475"/>
      <c r="H800" s="475"/>
      <c r="I800" s="475"/>
      <c r="J800" s="475"/>
      <c r="K800" s="475"/>
      <c r="L800" s="475"/>
      <c r="M800" s="475"/>
      <c r="N800" s="475"/>
      <c r="O800" s="475"/>
      <c r="P800" s="475"/>
    </row>
    <row r="801" spans="2:16" ht="12.75">
      <c r="B801" s="475"/>
      <c r="C801" s="475"/>
      <c r="D801" s="475"/>
      <c r="E801" s="475"/>
      <c r="F801" s="475"/>
      <c r="G801" s="475"/>
      <c r="H801" s="475"/>
      <c r="I801" s="475"/>
      <c r="J801" s="475"/>
      <c r="K801" s="475"/>
      <c r="L801" s="475"/>
      <c r="M801" s="475"/>
      <c r="N801" s="475"/>
      <c r="O801" s="475"/>
      <c r="P801" s="475"/>
    </row>
    <row r="802" spans="2:16" ht="12.75">
      <c r="B802" s="475"/>
      <c r="C802" s="475"/>
      <c r="D802" s="475"/>
      <c r="E802" s="475"/>
      <c r="F802" s="475"/>
      <c r="G802" s="475"/>
      <c r="H802" s="475"/>
      <c r="I802" s="475"/>
      <c r="J802" s="475"/>
      <c r="K802" s="475"/>
      <c r="L802" s="475"/>
      <c r="M802" s="475"/>
      <c r="N802" s="475"/>
      <c r="O802" s="475"/>
      <c r="P802" s="475"/>
    </row>
    <row r="803" spans="2:16" ht="12.75">
      <c r="B803" s="475"/>
      <c r="C803" s="475"/>
      <c r="D803" s="475"/>
      <c r="E803" s="475"/>
      <c r="F803" s="475"/>
      <c r="G803" s="475"/>
      <c r="H803" s="475"/>
      <c r="I803" s="475"/>
      <c r="J803" s="475"/>
      <c r="K803" s="475"/>
      <c r="L803" s="475"/>
      <c r="M803" s="475"/>
      <c r="N803" s="475"/>
      <c r="O803" s="475"/>
      <c r="P803" s="475"/>
    </row>
  </sheetData>
  <sheetProtection formatCells="0" formatColumns="0" formatRows="0" insertColumns="0" insertRows="0" deleteRows="0"/>
  <mergeCells count="83">
    <mergeCell ref="U108:W108"/>
    <mergeCell ref="U109:W109"/>
    <mergeCell ref="O106:Q106"/>
    <mergeCell ref="O107:Q107"/>
    <mergeCell ref="O109:Q109"/>
    <mergeCell ref="R109:T109"/>
    <mergeCell ref="R108:T108"/>
    <mergeCell ref="R106:T106"/>
    <mergeCell ref="AD109:AF109"/>
    <mergeCell ref="X107:Z107"/>
    <mergeCell ref="X106:Z106"/>
    <mergeCell ref="X109:Z109"/>
    <mergeCell ref="AA108:AC108"/>
    <mergeCell ref="AA109:AC109"/>
    <mergeCell ref="AA106:AC106"/>
    <mergeCell ref="X108:Z108"/>
    <mergeCell ref="AD106:AF106"/>
    <mergeCell ref="AD107:AF107"/>
    <mergeCell ref="U107:W107"/>
    <mergeCell ref="A43:B43"/>
    <mergeCell ref="R107:T107"/>
    <mergeCell ref="U106:W106"/>
    <mergeCell ref="A100:B100"/>
    <mergeCell ref="A105:B105"/>
    <mergeCell ref="A26:B26"/>
    <mergeCell ref="AG3:AJ3"/>
    <mergeCell ref="AA3:AF3"/>
    <mergeCell ref="B6:AN6"/>
    <mergeCell ref="E4:E5"/>
    <mergeCell ref="J4:J5"/>
    <mergeCell ref="AK2:AK5"/>
    <mergeCell ref="U3:Z3"/>
    <mergeCell ref="K2:AJ2"/>
    <mergeCell ref="AI4:AJ4"/>
    <mergeCell ref="AG4:AH4"/>
    <mergeCell ref="AD4:AF4"/>
    <mergeCell ref="U4:W4"/>
    <mergeCell ref="X4:Z4"/>
    <mergeCell ref="AA4:AC4"/>
    <mergeCell ref="AG108:AH108"/>
    <mergeCell ref="AG109:AH109"/>
    <mergeCell ref="L4:N4"/>
    <mergeCell ref="O3:T3"/>
    <mergeCell ref="B49:AN49"/>
    <mergeCell ref="A91:B91"/>
    <mergeCell ref="B2:B5"/>
    <mergeCell ref="C2:J2"/>
    <mergeCell ref="R4:T4"/>
    <mergeCell ref="O4:Q4"/>
    <mergeCell ref="K3:N3"/>
    <mergeCell ref="O110:Q110"/>
    <mergeCell ref="K107:N107"/>
    <mergeCell ref="K109:N109"/>
    <mergeCell ref="K108:N108"/>
    <mergeCell ref="K110:N110"/>
    <mergeCell ref="K106:N106"/>
    <mergeCell ref="B94:AN94"/>
    <mergeCell ref="AD108:AF108"/>
    <mergeCell ref="AA107:AC107"/>
    <mergeCell ref="D3:D5"/>
    <mergeCell ref="C3:C5"/>
    <mergeCell ref="E3:J3"/>
    <mergeCell ref="F4:I4"/>
    <mergeCell ref="AL2:AN4"/>
    <mergeCell ref="A104:B104"/>
    <mergeCell ref="A2:A5"/>
    <mergeCell ref="AG110:AH110"/>
    <mergeCell ref="AI106:AJ106"/>
    <mergeCell ref="A93:B93"/>
    <mergeCell ref="B27:AN27"/>
    <mergeCell ref="R110:T110"/>
    <mergeCell ref="U110:W110"/>
    <mergeCell ref="AI107:AJ107"/>
    <mergeCell ref="AA110:AC110"/>
    <mergeCell ref="AD110:AF110"/>
    <mergeCell ref="X110:Z110"/>
    <mergeCell ref="B101:AN101"/>
    <mergeCell ref="AI109:AJ109"/>
    <mergeCell ref="AI108:AJ108"/>
    <mergeCell ref="AI110:AJ110"/>
    <mergeCell ref="AG106:AH106"/>
    <mergeCell ref="AG107:AH107"/>
    <mergeCell ref="O108:Q108"/>
  </mergeCells>
  <printOptions horizontalCentered="1"/>
  <pageMargins left="0.18" right="0.17" top="0.35433070866141736" bottom="0.35433070866141736" header="0.5118110236220472" footer="0.1968503937007874"/>
  <pageSetup firstPageNumber="2" useFirstPageNumber="1" horizontalDpi="600" verticalDpi="600" orientation="landscape" paperSize="9" scale="64" r:id="rId1"/>
  <headerFooter alignWithMargins="0">
    <oddFooter>&amp;L&amp;F&amp;Cзаочная&amp;RСтр. &amp;P</oddFooter>
  </headerFooter>
  <rowBreaks count="2" manualBreakCount="2">
    <brk id="48" max="255" man="1"/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G35" sqref="G35"/>
    </sheetView>
  </sheetViews>
  <sheetFormatPr defaultColWidth="9.00390625" defaultRowHeight="12.75"/>
  <cols>
    <col min="1" max="1" width="13.00390625" style="0" customWidth="1"/>
    <col min="2" max="2" width="10.375" style="0" customWidth="1"/>
    <col min="3" max="5" width="10.125" style="0" customWidth="1"/>
    <col min="6" max="6" width="10.00390625" style="0" customWidth="1"/>
    <col min="7" max="7" width="10.125" style="0" customWidth="1"/>
    <col min="8" max="9" width="9.875" style="0" customWidth="1"/>
    <col min="10" max="10" width="9.375" style="0" customWidth="1"/>
    <col min="11" max="11" width="10.75390625" style="0" customWidth="1"/>
  </cols>
  <sheetData>
    <row r="1" ht="12.75">
      <c r="B1" s="117" t="s">
        <v>265</v>
      </c>
    </row>
    <row r="2" spans="1:11" ht="12.75">
      <c r="A2" s="116"/>
      <c r="B2" s="116" t="s">
        <v>161</v>
      </c>
      <c r="C2" s="116" t="s">
        <v>162</v>
      </c>
      <c r="D2" s="116" t="s">
        <v>163</v>
      </c>
      <c r="E2" s="116" t="s">
        <v>164</v>
      </c>
      <c r="F2" s="116" t="s">
        <v>165</v>
      </c>
      <c r="G2" s="116" t="s">
        <v>166</v>
      </c>
      <c r="H2" s="116" t="s">
        <v>167</v>
      </c>
      <c r="I2" s="116" t="s">
        <v>168</v>
      </c>
      <c r="J2" s="116" t="s">
        <v>262</v>
      </c>
      <c r="K2" s="116" t="s">
        <v>266</v>
      </c>
    </row>
    <row r="3" spans="1:11" ht="12.75">
      <c r="A3" s="116" t="s">
        <v>263</v>
      </c>
      <c r="B3" s="664">
        <v>160</v>
      </c>
      <c r="C3" s="665"/>
      <c r="D3" s="664">
        <v>160</v>
      </c>
      <c r="E3" s="665"/>
      <c r="F3" s="664">
        <v>160</v>
      </c>
      <c r="G3" s="665"/>
      <c r="H3" s="664">
        <v>160</v>
      </c>
      <c r="I3" s="665"/>
      <c r="J3" s="666">
        <v>80</v>
      </c>
      <c r="K3" s="666"/>
    </row>
    <row r="4" spans="1:11" ht="12.75">
      <c r="A4" s="116" t="s">
        <v>264</v>
      </c>
      <c r="B4" s="664">
        <v>200</v>
      </c>
      <c r="C4" s="665"/>
      <c r="D4" s="664">
        <v>200</v>
      </c>
      <c r="E4" s="665"/>
      <c r="F4" s="664">
        <v>200</v>
      </c>
      <c r="G4" s="665"/>
      <c r="H4" s="664">
        <v>200</v>
      </c>
      <c r="I4" s="665"/>
      <c r="J4" s="664">
        <v>100</v>
      </c>
      <c r="K4" s="665"/>
    </row>
    <row r="5" spans="1:11" ht="12.75">
      <c r="A5" s="116" t="s">
        <v>169</v>
      </c>
      <c r="B5" s="669">
        <f>план!K105+план!L105+план!M105</f>
        <v>188</v>
      </c>
      <c r="C5" s="670"/>
      <c r="D5" s="669">
        <f>план!O105+план!P105+план!R105+план!S105</f>
        <v>172</v>
      </c>
      <c r="E5" s="671"/>
      <c r="F5" s="669">
        <f>план!U105+план!V105+план!X105+план!Y105</f>
        <v>180</v>
      </c>
      <c r="G5" s="671"/>
      <c r="H5" s="669">
        <f>план!AA105+план!AB105+план!AD105+план!AE105</f>
        <v>182</v>
      </c>
      <c r="I5" s="671"/>
      <c r="J5" s="667">
        <f>план!AG105+план!AI105</f>
        <v>86</v>
      </c>
      <c r="K5" s="668"/>
    </row>
    <row r="6" spans="2:5" ht="12.75">
      <c r="B6" s="117"/>
      <c r="C6" s="117"/>
      <c r="D6" s="117"/>
      <c r="E6" s="117"/>
    </row>
    <row r="7" s="79" customFormat="1" ht="12.75"/>
    <row r="8" spans="2:9" ht="12.75">
      <c r="B8" s="117" t="s">
        <v>170</v>
      </c>
      <c r="G8" s="225" t="s">
        <v>268</v>
      </c>
      <c r="H8" s="84"/>
      <c r="I8" s="84"/>
    </row>
    <row r="9" spans="1:6" ht="12.75">
      <c r="A9" s="116"/>
      <c r="B9" s="116" t="s">
        <v>171</v>
      </c>
      <c r="C9" s="116" t="s">
        <v>172</v>
      </c>
      <c r="D9" s="116" t="s">
        <v>173</v>
      </c>
      <c r="E9" s="116" t="s">
        <v>174</v>
      </c>
      <c r="F9" s="116" t="s">
        <v>267</v>
      </c>
    </row>
    <row r="10" spans="1:6" ht="12.75">
      <c r="A10" s="116" t="s">
        <v>175</v>
      </c>
      <c r="B10" s="174">
        <f>план!AQ105</f>
        <v>42.25</v>
      </c>
      <c r="C10" s="174">
        <f>план!AR105+план!AS105</f>
        <v>49.80555555555556</v>
      </c>
      <c r="D10" s="174">
        <f>план!AT105+план!AU105</f>
        <v>49</v>
      </c>
      <c r="E10" s="174">
        <f>план!AV105+план!AW105</f>
        <v>46</v>
      </c>
      <c r="F10" s="174">
        <f>план!AX105</f>
        <v>26</v>
      </c>
    </row>
    <row r="11" spans="1:6" ht="12.75">
      <c r="A11" s="116" t="s">
        <v>98</v>
      </c>
      <c r="B11" s="116">
        <f>график!BD29+график!BE29</f>
        <v>2</v>
      </c>
      <c r="C11" s="116">
        <f>график!BD30+график!BE30</f>
        <v>1</v>
      </c>
      <c r="D11" s="116">
        <f>график!BD31+график!BE31</f>
        <v>2</v>
      </c>
      <c r="E11" s="116">
        <f>график!BD32+график!BE32</f>
        <v>3</v>
      </c>
      <c r="F11" s="116">
        <f>график!BD33+график!BE33</f>
        <v>0</v>
      </c>
    </row>
    <row r="12" spans="1:6" ht="12.75">
      <c r="A12" s="116" t="s">
        <v>176</v>
      </c>
      <c r="B12" s="116">
        <v>1</v>
      </c>
      <c r="C12" s="116"/>
      <c r="D12" s="116">
        <v>1</v>
      </c>
      <c r="E12" s="116"/>
      <c r="F12" s="116"/>
    </row>
    <row r="13" spans="1:6" ht="12.75">
      <c r="A13" s="116" t="s">
        <v>177</v>
      </c>
      <c r="B13" s="116"/>
      <c r="C13" s="116"/>
      <c r="D13" s="116"/>
      <c r="E13" s="116"/>
      <c r="F13" s="116">
        <f>план!C104</f>
        <v>12</v>
      </c>
    </row>
    <row r="14" spans="1:6" ht="12.75">
      <c r="A14" s="116" t="s">
        <v>178</v>
      </c>
      <c r="B14" s="119">
        <f>SUM(B10:B13)</f>
        <v>45.25</v>
      </c>
      <c r="C14" s="175">
        <f>SUM(C10:C13)</f>
        <v>50.80555555555556</v>
      </c>
      <c r="D14" s="175">
        <f>SUM(D10:D13)</f>
        <v>52</v>
      </c>
      <c r="E14" s="175">
        <f>SUM(E10:E13)</f>
        <v>49</v>
      </c>
      <c r="F14" s="175">
        <f>SUM(F10:F13)</f>
        <v>38</v>
      </c>
    </row>
    <row r="16" spans="2:7" ht="12.75">
      <c r="B16" s="117" t="s">
        <v>179</v>
      </c>
      <c r="G16" s="118" t="s">
        <v>180</v>
      </c>
    </row>
    <row r="17" spans="1:2" ht="12.75">
      <c r="A17" s="116" t="s">
        <v>181</v>
      </c>
      <c r="B17" s="120">
        <f>план!F26/план!E26</f>
        <v>0.46835443037974683</v>
      </c>
    </row>
    <row r="18" spans="1:2" ht="12.75">
      <c r="A18" s="116" t="s">
        <v>182</v>
      </c>
      <c r="B18" s="120">
        <f>план!F43/план!E43</f>
        <v>0.4375</v>
      </c>
    </row>
    <row r="19" spans="1:2" ht="12.75">
      <c r="A19" s="116" t="s">
        <v>183</v>
      </c>
      <c r="B19" s="120">
        <f>план!F91/план!E91</f>
        <v>0.5107296137339056</v>
      </c>
    </row>
    <row r="20" spans="1:2" ht="12.75">
      <c r="A20" s="116" t="s">
        <v>184</v>
      </c>
      <c r="B20" s="120">
        <f>(план!F91+план!F43+план!F26)/(план!E26+план!E43+план!E91)</f>
        <v>0.48936170212765956</v>
      </c>
    </row>
    <row r="22" spans="2:7" ht="12.75">
      <c r="B22" s="117" t="s">
        <v>185</v>
      </c>
      <c r="G22" s="118" t="s">
        <v>186</v>
      </c>
    </row>
    <row r="23" ht="12.75">
      <c r="B23" s="121">
        <f>(план!C78+план!C38+план!C19)/(план!C14+план!C33+план!C64)</f>
        <v>0.3508771929824561</v>
      </c>
    </row>
    <row r="25" spans="2:7" ht="12.75">
      <c r="B25" s="117" t="s">
        <v>187</v>
      </c>
      <c r="G25" s="118" t="s">
        <v>188</v>
      </c>
    </row>
    <row r="26" spans="1:9" ht="12.75">
      <c r="A26" s="116"/>
      <c r="B26" s="227" t="s">
        <v>171</v>
      </c>
      <c r="C26" s="227" t="s">
        <v>172</v>
      </c>
      <c r="D26" s="227" t="s">
        <v>173</v>
      </c>
      <c r="E26" s="227" t="s">
        <v>174</v>
      </c>
      <c r="F26" s="227" t="s">
        <v>267</v>
      </c>
      <c r="G26" s="79"/>
      <c r="H26" s="79"/>
      <c r="I26" s="79"/>
    </row>
    <row r="27" spans="1:9" ht="12.75">
      <c r="A27" s="116" t="s">
        <v>189</v>
      </c>
      <c r="B27" s="232"/>
      <c r="C27" s="232">
        <v>3</v>
      </c>
      <c r="D27" s="232">
        <v>3</v>
      </c>
      <c r="E27" s="232">
        <v>4</v>
      </c>
      <c r="F27" s="232">
        <v>2</v>
      </c>
      <c r="G27" s="79"/>
      <c r="H27" s="79"/>
      <c r="I27" s="79"/>
    </row>
    <row r="28" spans="1:6" ht="12.75">
      <c r="A28" s="116" t="s">
        <v>190</v>
      </c>
      <c r="B28" s="232">
        <v>4</v>
      </c>
      <c r="C28" s="232">
        <v>6</v>
      </c>
      <c r="D28" s="232">
        <v>3</v>
      </c>
      <c r="E28" s="232">
        <v>5</v>
      </c>
      <c r="F28" s="232"/>
    </row>
    <row r="29" spans="1:6" ht="12.75">
      <c r="A29" s="116" t="s">
        <v>191</v>
      </c>
      <c r="B29" s="227">
        <f>SUM(B27:B28)</f>
        <v>4</v>
      </c>
      <c r="C29" s="227">
        <f>SUM(C27:C28)</f>
        <v>9</v>
      </c>
      <c r="D29" s="227">
        <f>SUM(D27:D28)</f>
        <v>6</v>
      </c>
      <c r="E29" s="227">
        <f>SUM(E27:E28)</f>
        <v>9</v>
      </c>
      <c r="F29" s="227">
        <f>SUM(F27:F28)</f>
        <v>2</v>
      </c>
    </row>
    <row r="31" spans="2:7" ht="12.75">
      <c r="B31" s="117" t="s">
        <v>213</v>
      </c>
      <c r="G31" s="118" t="s">
        <v>214</v>
      </c>
    </row>
    <row r="32" spans="1:6" ht="12.75">
      <c r="A32" s="116"/>
      <c r="B32" s="227" t="s">
        <v>171</v>
      </c>
      <c r="C32" s="227" t="s">
        <v>172</v>
      </c>
      <c r="D32" s="227" t="s">
        <v>173</v>
      </c>
      <c r="E32" s="227" t="s">
        <v>174</v>
      </c>
      <c r="F32" s="227" t="s">
        <v>267</v>
      </c>
    </row>
    <row r="33" spans="1:6" ht="12.75">
      <c r="A33" s="116" t="s">
        <v>189</v>
      </c>
      <c r="B33" s="232"/>
      <c r="C33" s="233" t="s">
        <v>341</v>
      </c>
      <c r="D33" s="233" t="s">
        <v>343</v>
      </c>
      <c r="E33" s="232">
        <v>1</v>
      </c>
      <c r="F33" s="232">
        <v>5</v>
      </c>
    </row>
    <row r="34" spans="1:6" ht="12.75">
      <c r="A34" s="116" t="s">
        <v>190</v>
      </c>
      <c r="B34" s="232">
        <v>11</v>
      </c>
      <c r="C34" s="233" t="s">
        <v>342</v>
      </c>
      <c r="D34" s="233" t="s">
        <v>343</v>
      </c>
      <c r="E34" s="232">
        <v>3</v>
      </c>
      <c r="F34" s="232"/>
    </row>
    <row r="35" spans="1:6" ht="12.75">
      <c r="A35" s="116" t="s">
        <v>191</v>
      </c>
      <c r="B35" s="227">
        <f>SUM(B33:B34)</f>
        <v>11</v>
      </c>
      <c r="C35" s="227">
        <v>5</v>
      </c>
      <c r="D35" s="227">
        <v>6</v>
      </c>
      <c r="E35" s="227">
        <f>SUM(E33:E34)</f>
        <v>4</v>
      </c>
      <c r="F35" s="227">
        <f>SUM(F33:F34)</f>
        <v>5</v>
      </c>
    </row>
  </sheetData>
  <sheetProtection/>
  <mergeCells count="15">
    <mergeCell ref="J5:K5"/>
    <mergeCell ref="B5:C5"/>
    <mergeCell ref="D5:E5"/>
    <mergeCell ref="F5:G5"/>
    <mergeCell ref="H5:I5"/>
    <mergeCell ref="J4:K4"/>
    <mergeCell ref="B3:C3"/>
    <mergeCell ref="D3:E3"/>
    <mergeCell ref="F3:G3"/>
    <mergeCell ref="H3:I3"/>
    <mergeCell ref="J3:K3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</dc:creator>
  <cp:keywords/>
  <dc:description/>
  <cp:lastModifiedBy>Luiza</cp:lastModifiedBy>
  <cp:lastPrinted>2011-10-19T11:05:42Z</cp:lastPrinted>
  <dcterms:created xsi:type="dcterms:W3CDTF">2000-10-04T08:52:42Z</dcterms:created>
  <dcterms:modified xsi:type="dcterms:W3CDTF">2011-10-19T11:05:44Z</dcterms:modified>
  <cp:category/>
  <cp:version/>
  <cp:contentType/>
  <cp:contentStatus/>
</cp:coreProperties>
</file>